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aftelis.sharepoint.com/sites/RaftelisHome/Project_Data_D/Pennsylvania/PHILADELPHIA WATER DEPT/2025 General Rate Proceeding/Discovery/Discovery Responses/PA-VIII/VIII-47/"/>
    </mc:Choice>
  </mc:AlternateContent>
  <xr:revisionPtr revIDLastSave="26" documentId="8_{FB2FB5B0-452B-49FE-A396-82C98FAAD349}" xr6:coauthVersionLast="47" xr6:coauthVersionMax="47" xr10:uidLastSave="{FED9F843-D8E4-46EF-B9B0-C8CEBDAB01F8}"/>
  <bookViews>
    <workbookView xWindow="-108" yWindow="-108" windowWidth="23256" windowHeight="12456" xr2:uid="{E89760B9-12D6-4B73-A5A1-DE7FFCE9D430}"/>
  </bookViews>
  <sheets>
    <sheet name="Report 4" sheetId="5" r:id="rId1"/>
    <sheet name="Totals" sheetId="8" r:id="rId2"/>
    <sheet name="COS Summary" sheetId="9" r:id="rId3"/>
  </sheets>
  <definedNames>
    <definedName name="BP_RollUp">#REF!</definedName>
    <definedName name="PP_RollUp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6" i="9" l="1"/>
  <c r="C135" i="9"/>
  <c r="C134" i="9"/>
  <c r="C138" i="8"/>
  <c r="C137" i="8"/>
  <c r="C136" i="8"/>
  <c r="E8" i="9" l="1"/>
  <c r="H138" i="9"/>
  <c r="G138" i="9"/>
  <c r="F138" i="9"/>
  <c r="B85" i="9" l="1"/>
  <c r="H84" i="9" s="1"/>
  <c r="B35" i="9"/>
  <c r="H34" i="9" s="1"/>
  <c r="B15" i="9"/>
  <c r="G14" i="9" s="1"/>
  <c r="H7" i="9"/>
  <c r="H6" i="9"/>
  <c r="H5" i="9"/>
  <c r="H17" i="9"/>
  <c r="H16" i="9"/>
  <c r="H15" i="9"/>
  <c r="A16" i="8"/>
  <c r="A26" i="8" s="1"/>
  <c r="A36" i="8" s="1"/>
  <c r="A46" i="8" s="1"/>
  <c r="A56" i="8" s="1"/>
  <c r="A66" i="8" s="1"/>
  <c r="A76" i="8" s="1"/>
  <c r="A86" i="8" s="1"/>
  <c r="A96" i="8" s="1"/>
  <c r="A106" i="8" s="1"/>
  <c r="A116" i="8" s="1"/>
  <c r="B95" i="9"/>
  <c r="H94" i="9" s="1"/>
  <c r="B25" i="9"/>
  <c r="B105" i="9" l="1"/>
  <c r="H104" i="9" s="1"/>
  <c r="B75" i="9"/>
  <c r="G74" i="9" s="1"/>
  <c r="A126" i="8"/>
  <c r="B55" i="9"/>
  <c r="H54" i="9" s="1"/>
  <c r="B65" i="9"/>
  <c r="H64" i="9" s="1"/>
  <c r="H24" i="9"/>
  <c r="F24" i="9"/>
  <c r="G24" i="9"/>
  <c r="B5" i="9"/>
  <c r="F4" i="9" s="1"/>
  <c r="B115" i="9"/>
  <c r="B45" i="9"/>
  <c r="F44" i="9" s="1"/>
  <c r="F14" i="9"/>
  <c r="F34" i="9"/>
  <c r="G34" i="9"/>
  <c r="F94" i="9"/>
  <c r="G94" i="9"/>
  <c r="G104" i="9"/>
  <c r="F84" i="9"/>
  <c r="G84" i="9"/>
  <c r="B116" i="9"/>
  <c r="B106" i="9"/>
  <c r="B26" i="9"/>
  <c r="B6" i="9"/>
  <c r="B46" i="9"/>
  <c r="B16" i="9"/>
  <c r="B36" i="9"/>
  <c r="B66" i="9"/>
  <c r="B56" i="9"/>
  <c r="B96" i="9"/>
  <c r="B76" i="9"/>
  <c r="B86" i="9"/>
  <c r="H74" i="9" l="1"/>
  <c r="F104" i="9"/>
  <c r="F74" i="9"/>
  <c r="B126" i="9"/>
  <c r="B125" i="9"/>
  <c r="G54" i="9"/>
  <c r="F54" i="9"/>
  <c r="G64" i="9"/>
  <c r="B107" i="9"/>
  <c r="H44" i="9"/>
  <c r="G44" i="9"/>
  <c r="B117" i="9"/>
  <c r="F64" i="9"/>
  <c r="G114" i="9"/>
  <c r="H114" i="9"/>
  <c r="F114" i="9"/>
  <c r="B27" i="9"/>
  <c r="B57" i="9"/>
  <c r="B47" i="9"/>
  <c r="B67" i="9"/>
  <c r="B97" i="9"/>
  <c r="B7" i="9"/>
  <c r="B87" i="9"/>
  <c r="B77" i="9"/>
  <c r="B37" i="9"/>
  <c r="B17" i="9"/>
  <c r="B127" i="9" l="1"/>
  <c r="B108" i="9"/>
  <c r="G124" i="9"/>
  <c r="H124" i="9"/>
  <c r="F124" i="9"/>
  <c r="B128" i="9" l="1"/>
  <c r="B118" i="9"/>
  <c r="B78" i="9"/>
  <c r="B38" i="9"/>
  <c r="B98" i="9"/>
  <c r="B48" i="9"/>
  <c r="B18" i="9"/>
  <c r="B88" i="9"/>
  <c r="B8" i="9"/>
  <c r="B58" i="9"/>
  <c r="B68" i="9"/>
  <c r="B28" i="9"/>
  <c r="B119" i="9"/>
  <c r="B109" i="9"/>
  <c r="B129" i="9" l="1"/>
  <c r="B29" i="9"/>
  <c r="B59" i="9"/>
  <c r="B9" i="9"/>
  <c r="B69" i="9"/>
  <c r="B19" i="9"/>
  <c r="B49" i="9"/>
  <c r="B99" i="9"/>
  <c r="B39" i="9"/>
  <c r="B89" i="9"/>
  <c r="B111" i="9"/>
  <c r="B110" i="9"/>
  <c r="B121" i="9"/>
  <c r="B120" i="9"/>
  <c r="B79" i="9"/>
  <c r="B131" i="9" l="1"/>
  <c r="B130" i="9"/>
  <c r="B91" i="9"/>
  <c r="B90" i="9"/>
  <c r="B101" i="9"/>
  <c r="B100" i="9"/>
  <c r="B51" i="9"/>
  <c r="B50" i="9"/>
  <c r="B71" i="9"/>
  <c r="B70" i="9"/>
  <c r="B61" i="9"/>
  <c r="B60" i="9"/>
  <c r="B21" i="9"/>
  <c r="B20" i="9"/>
  <c r="B41" i="9"/>
  <c r="B40" i="9"/>
  <c r="B11" i="9"/>
  <c r="B10" i="9"/>
  <c r="B81" i="9"/>
  <c r="B80" i="9"/>
  <c r="B31" i="9"/>
  <c r="B30" i="9"/>
  <c r="G127" i="9" l="1"/>
  <c r="F127" i="9"/>
  <c r="E127" i="9"/>
  <c r="D127" i="9"/>
  <c r="D125" i="9"/>
  <c r="E125" i="9"/>
  <c r="F125" i="9"/>
  <c r="G125" i="9"/>
  <c r="G126" i="9"/>
  <c r="F126" i="9"/>
  <c r="E126" i="9"/>
  <c r="D126" i="9"/>
  <c r="G25" i="9"/>
  <c r="G55" i="9"/>
  <c r="H25" i="9"/>
  <c r="G115" i="9"/>
  <c r="G65" i="9"/>
  <c r="G45" i="9"/>
  <c r="G35" i="9"/>
  <c r="G75" i="9"/>
  <c r="G15" i="9"/>
  <c r="H26" i="9"/>
  <c r="H27" i="9"/>
  <c r="G26" i="9"/>
  <c r="G95" i="9"/>
  <c r="G117" i="9"/>
  <c r="G46" i="9"/>
  <c r="G27" i="9"/>
  <c r="G56" i="9"/>
  <c r="G116" i="9"/>
  <c r="G36" i="9"/>
  <c r="G37" i="9"/>
  <c r="G16" i="9"/>
  <c r="G85" i="9"/>
  <c r="G66" i="9"/>
  <c r="G105" i="9"/>
  <c r="G76" i="9"/>
  <c r="G17" i="9"/>
  <c r="G47" i="9"/>
  <c r="G77" i="9"/>
  <c r="G67" i="9"/>
  <c r="G57" i="9"/>
  <c r="G97" i="9"/>
  <c r="E45" i="9"/>
  <c r="F25" i="9"/>
  <c r="E75" i="9"/>
  <c r="E65" i="9"/>
  <c r="F85" i="9"/>
  <c r="F55" i="9"/>
  <c r="F15" i="9"/>
  <c r="F75" i="9"/>
  <c r="F105" i="9"/>
  <c r="F45" i="9"/>
  <c r="F95" i="9"/>
  <c r="E5" i="9"/>
  <c r="E115" i="9"/>
  <c r="F35" i="9"/>
  <c r="F67" i="9"/>
  <c r="F65" i="9"/>
  <c r="F5" i="9"/>
  <c r="E25" i="9"/>
  <c r="D6" i="9"/>
  <c r="D7" i="9"/>
  <c r="H125" i="9" l="1"/>
  <c r="H128" i="9" s="1"/>
  <c r="G130" i="9"/>
  <c r="H126" i="9"/>
  <c r="H127" i="9"/>
  <c r="F128" i="9"/>
  <c r="E128" i="9"/>
  <c r="G128" i="9"/>
  <c r="G131" i="9"/>
  <c r="E129" i="9"/>
  <c r="E130" i="9"/>
  <c r="F129" i="9"/>
  <c r="F130" i="9"/>
  <c r="G129" i="9"/>
  <c r="H36" i="9"/>
  <c r="H115" i="9"/>
  <c r="H65" i="9"/>
  <c r="H56" i="9"/>
  <c r="H66" i="9"/>
  <c r="H45" i="9"/>
  <c r="H75" i="9"/>
  <c r="H35" i="9"/>
  <c r="H55" i="9"/>
  <c r="F115" i="9"/>
  <c r="H85" i="9"/>
  <c r="H37" i="9"/>
  <c r="H105" i="9"/>
  <c r="H47" i="9"/>
  <c r="H117" i="9"/>
  <c r="H95" i="9"/>
  <c r="H46" i="9"/>
  <c r="H116" i="9"/>
  <c r="H67" i="9"/>
  <c r="H57" i="9"/>
  <c r="H77" i="9"/>
  <c r="E95" i="9"/>
  <c r="E55" i="9"/>
  <c r="E35" i="9"/>
  <c r="E15" i="9"/>
  <c r="E85" i="9"/>
  <c r="E105" i="9"/>
  <c r="D75" i="9"/>
  <c r="D76" i="9"/>
  <c r="D55" i="9"/>
  <c r="D37" i="9"/>
  <c r="E46" i="9"/>
  <c r="E47" i="9"/>
  <c r="E96" i="9"/>
  <c r="D46" i="9"/>
  <c r="E66" i="9"/>
  <c r="F97" i="9"/>
  <c r="D116" i="9"/>
  <c r="D56" i="9"/>
  <c r="F17" i="9"/>
  <c r="E56" i="9"/>
  <c r="D85" i="9"/>
  <c r="D96" i="9"/>
  <c r="D107" i="9"/>
  <c r="D117" i="9"/>
  <c r="F86" i="9"/>
  <c r="E16" i="9"/>
  <c r="F27" i="9"/>
  <c r="D15" i="9"/>
  <c r="F117" i="9"/>
  <c r="D67" i="9"/>
  <c r="F46" i="9"/>
  <c r="F36" i="9"/>
  <c r="E26" i="9"/>
  <c r="F56" i="9"/>
  <c r="F107" i="9"/>
  <c r="E77" i="9"/>
  <c r="D77" i="9"/>
  <c r="D17" i="9"/>
  <c r="G20" i="9" s="1"/>
  <c r="D35" i="9"/>
  <c r="F77" i="9"/>
  <c r="E6" i="9"/>
  <c r="E9" i="9" s="1"/>
  <c r="E7" i="9"/>
  <c r="E10" i="9" s="1"/>
  <c r="D106" i="9"/>
  <c r="F106" i="9"/>
  <c r="D16" i="9"/>
  <c r="G19" i="9" s="1"/>
  <c r="F16" i="9"/>
  <c r="F47" i="9"/>
  <c r="E107" i="9"/>
  <c r="D57" i="9"/>
  <c r="F37" i="9"/>
  <c r="F26" i="9"/>
  <c r="E87" i="9"/>
  <c r="F57" i="9"/>
  <c r="D45" i="9"/>
  <c r="D5" i="9"/>
  <c r="F8" i="9" s="1"/>
  <c r="F116" i="9"/>
  <c r="D27" i="9"/>
  <c r="E86" i="9"/>
  <c r="E76" i="9"/>
  <c r="F66" i="9"/>
  <c r="F87" i="9"/>
  <c r="D87" i="9"/>
  <c r="E117" i="9"/>
  <c r="D36" i="9"/>
  <c r="E36" i="9"/>
  <c r="E67" i="9"/>
  <c r="D97" i="9"/>
  <c r="F7" i="9"/>
  <c r="F10" i="9" s="1"/>
  <c r="E106" i="9"/>
  <c r="D47" i="9"/>
  <c r="E17" i="9"/>
  <c r="E37" i="9"/>
  <c r="F96" i="9"/>
  <c r="D95" i="9"/>
  <c r="D65" i="9"/>
  <c r="F6" i="9"/>
  <c r="F9" i="9" s="1"/>
  <c r="D105" i="9"/>
  <c r="D25" i="9"/>
  <c r="E27" i="9"/>
  <c r="F76" i="9"/>
  <c r="D115" i="9"/>
  <c r="D86" i="9"/>
  <c r="D66" i="9"/>
  <c r="E116" i="9"/>
  <c r="D26" i="9"/>
  <c r="E97" i="9"/>
  <c r="E57" i="9"/>
  <c r="H87" i="9"/>
  <c r="H107" i="9"/>
  <c r="G107" i="9"/>
  <c r="G86" i="9"/>
  <c r="H106" i="9"/>
  <c r="H97" i="9"/>
  <c r="H76" i="9"/>
  <c r="H86" i="9"/>
  <c r="G87" i="9"/>
  <c r="G106" i="9"/>
  <c r="G96" i="9"/>
  <c r="H96" i="9"/>
  <c r="H28" i="9"/>
  <c r="H98" i="9" l="1"/>
  <c r="H59" i="9"/>
  <c r="H68" i="9"/>
  <c r="H49" i="9"/>
  <c r="H108" i="9"/>
  <c r="H38" i="9"/>
  <c r="H40" i="9"/>
  <c r="H58" i="9"/>
  <c r="H78" i="9"/>
  <c r="H118" i="9"/>
  <c r="H88" i="9"/>
  <c r="H48" i="9"/>
  <c r="H129" i="9"/>
  <c r="E28" i="9"/>
  <c r="F78" i="9"/>
  <c r="G118" i="9"/>
  <c r="G100" i="9"/>
  <c r="F20" i="9"/>
  <c r="H131" i="9"/>
  <c r="G29" i="9"/>
  <c r="G21" i="9"/>
  <c r="H130" i="9"/>
  <c r="E89" i="9"/>
  <c r="H100" i="9"/>
  <c r="F49" i="9"/>
  <c r="G81" i="9"/>
  <c r="E78" i="9"/>
  <c r="H81" i="9"/>
  <c r="F59" i="9"/>
  <c r="H79" i="9"/>
  <c r="E38" i="9"/>
  <c r="F79" i="9"/>
  <c r="E108" i="9"/>
  <c r="F60" i="9"/>
  <c r="E98" i="9"/>
  <c r="E58" i="9"/>
  <c r="E119" i="9"/>
  <c r="E120" i="9"/>
  <c r="F118" i="9"/>
  <c r="F40" i="9"/>
  <c r="E59" i="9"/>
  <c r="G121" i="9"/>
  <c r="E118" i="9"/>
  <c r="F90" i="9"/>
  <c r="H121" i="9"/>
  <c r="H90" i="9"/>
  <c r="F99" i="9"/>
  <c r="F100" i="9"/>
  <c r="G99" i="9"/>
  <c r="E39" i="9"/>
  <c r="G90" i="9"/>
  <c r="E100" i="9"/>
  <c r="E40" i="9"/>
  <c r="F110" i="9"/>
  <c r="E18" i="9"/>
  <c r="H99" i="9"/>
  <c r="G68" i="9"/>
  <c r="F68" i="9"/>
  <c r="G71" i="9"/>
  <c r="H71" i="9"/>
  <c r="H29" i="9"/>
  <c r="E29" i="9"/>
  <c r="F70" i="9"/>
  <c r="G70" i="9"/>
  <c r="H70" i="9"/>
  <c r="G88" i="9"/>
  <c r="F88" i="9"/>
  <c r="H91" i="9"/>
  <c r="G91" i="9"/>
  <c r="G110" i="9"/>
  <c r="H69" i="9"/>
  <c r="G69" i="9"/>
  <c r="F29" i="9"/>
  <c r="F50" i="9"/>
  <c r="G109" i="9"/>
  <c r="H89" i="9"/>
  <c r="G89" i="9"/>
  <c r="E30" i="9"/>
  <c r="H30" i="9"/>
  <c r="G111" i="9"/>
  <c r="G108" i="9"/>
  <c r="F108" i="9"/>
  <c r="H111" i="9"/>
  <c r="E20" i="9"/>
  <c r="G39" i="9"/>
  <c r="H39" i="9"/>
  <c r="F69" i="9"/>
  <c r="G48" i="9"/>
  <c r="F48" i="9"/>
  <c r="G51" i="9"/>
  <c r="H51" i="9"/>
  <c r="E90" i="9"/>
  <c r="E110" i="9"/>
  <c r="F19" i="9"/>
  <c r="F109" i="9"/>
  <c r="E19" i="9"/>
  <c r="F119" i="9"/>
  <c r="G119" i="9"/>
  <c r="H119" i="9"/>
  <c r="E69" i="9"/>
  <c r="E79" i="9"/>
  <c r="G79" i="9"/>
  <c r="G78" i="9"/>
  <c r="G18" i="9"/>
  <c r="F18" i="9"/>
  <c r="H109" i="9"/>
  <c r="E50" i="9"/>
  <c r="G50" i="9"/>
  <c r="H50" i="9"/>
  <c r="H80" i="9"/>
  <c r="G80" i="9"/>
  <c r="E49" i="9"/>
  <c r="G49" i="9"/>
  <c r="G58" i="9"/>
  <c r="F58" i="9"/>
  <c r="G61" i="9"/>
  <c r="H61" i="9"/>
  <c r="G98" i="9"/>
  <c r="H101" i="9"/>
  <c r="G101" i="9"/>
  <c r="F98" i="9"/>
  <c r="E70" i="9"/>
  <c r="G60" i="9"/>
  <c r="H60" i="9"/>
  <c r="E68" i="9"/>
  <c r="F89" i="9"/>
  <c r="H110" i="9"/>
  <c r="E60" i="9"/>
  <c r="G28" i="9"/>
  <c r="F28" i="9"/>
  <c r="H31" i="9"/>
  <c r="G31" i="9"/>
  <c r="E109" i="9"/>
  <c r="E88" i="9"/>
  <c r="F30" i="9"/>
  <c r="G30" i="9"/>
  <c r="F80" i="9"/>
  <c r="G38" i="9"/>
  <c r="G41" i="9"/>
  <c r="H41" i="9"/>
  <c r="F38" i="9"/>
  <c r="E80" i="9"/>
  <c r="F39" i="9"/>
  <c r="F120" i="9"/>
  <c r="G120" i="9"/>
  <c r="H120" i="9"/>
  <c r="G59" i="9"/>
  <c r="E99" i="9"/>
  <c r="G40" i="9"/>
  <c r="E48" i="9"/>
  <c r="H136" i="9" l="1"/>
  <c r="H134" i="9"/>
  <c r="F136" i="9"/>
  <c r="H135" i="9"/>
  <c r="G136" i="9"/>
  <c r="G135" i="9"/>
  <c r="G134" i="9"/>
  <c r="F135" i="9"/>
  <c r="F134" i="9"/>
</calcChain>
</file>

<file path=xl/sharedStrings.xml><?xml version="1.0" encoding="utf-8"?>
<sst xmlns="http://schemas.openxmlformats.org/spreadsheetml/2006/main" count="3890" uniqueCount="452">
  <si>
    <t>Fiscal Year</t>
  </si>
  <si>
    <t>Type</t>
  </si>
  <si>
    <t>All FY24 Billings</t>
  </si>
  <si>
    <t>Jul FY24 Billings</t>
  </si>
  <si>
    <t>Aug FY24 Billings</t>
  </si>
  <si>
    <t>Sept FY24 Billings</t>
  </si>
  <si>
    <t>Oct FY24 Billings</t>
  </si>
  <si>
    <t>Nov FY24 Billings</t>
  </si>
  <si>
    <t>Dec FY24 Billings</t>
  </si>
  <si>
    <t>Jan FY24 Billings</t>
  </si>
  <si>
    <t>Feb FY24 Billings</t>
  </si>
  <si>
    <t>Mar FY24 Billings</t>
  </si>
  <si>
    <t>Apr FY24 Billings</t>
  </si>
  <si>
    <t>May FY24 Billings</t>
  </si>
  <si>
    <t>Jun FY24 Billings</t>
  </si>
  <si>
    <t>Billings</t>
  </si>
  <si>
    <t>FY24</t>
  </si>
  <si>
    <t>Total*</t>
  </si>
  <si>
    <t>Non-SWO*</t>
  </si>
  <si>
    <t>SWO*</t>
  </si>
  <si>
    <t>Payments (ALL)</t>
  </si>
  <si>
    <t>Payments All</t>
  </si>
  <si>
    <t>Total**</t>
  </si>
  <si>
    <t>Non-SWO**</t>
  </si>
  <si>
    <t>SWO**</t>
  </si>
  <si>
    <t>Percent Collected - ALL</t>
  </si>
  <si>
    <t>Total percent collected**</t>
  </si>
  <si>
    <t>Non-SWO collected**</t>
  </si>
  <si>
    <t>SWO collected**</t>
  </si>
  <si>
    <t>FY24 Payments (&lt;=12 Months)</t>
  </si>
  <si>
    <t>Lt0 12 months</t>
  </si>
  <si>
    <t>Percent Collected  (&lt;=12 Months)</t>
  </si>
  <si>
    <t>FY25 Payments (13-24 Months)</t>
  </si>
  <si>
    <t>Payments 13 24</t>
  </si>
  <si>
    <t>Percent Collected  (13-24 Months)</t>
  </si>
  <si>
    <t>Percent of Remainder Collected</t>
  </si>
  <si>
    <t>FY26 Payments (25-36 Months)</t>
  </si>
  <si>
    <t>Payments 25 36</t>
  </si>
  <si>
    <t>Percent Collected  (25-36 Months)</t>
  </si>
  <si>
    <t>FY27 Payments (37-48 Months)</t>
  </si>
  <si>
    <t>Payments 37 48</t>
  </si>
  <si>
    <t>Percent Collected  (37-48 Months)</t>
  </si>
  <si>
    <t>FY28 Payments (49-60 Months)</t>
  </si>
  <si>
    <t>Payments 49 60</t>
  </si>
  <si>
    <t>Percent Collected  (49-60 Months)</t>
  </si>
  <si>
    <t>FY29 Payments (61-72 Months)</t>
  </si>
  <si>
    <t>Payments 61 72</t>
  </si>
  <si>
    <t>Percent Collected  (61-72 Months)</t>
  </si>
  <si>
    <t>FY30 Payments (73-84 Months)</t>
  </si>
  <si>
    <t>Payments 73 84</t>
  </si>
  <si>
    <t>Percent Collected  (73-84 Months)</t>
  </si>
  <si>
    <t>FY31 Payments (85-96 Months)</t>
  </si>
  <si>
    <t>Payments 85 96</t>
  </si>
  <si>
    <t>Percent Collected  (85-96 Months)</t>
  </si>
  <si>
    <t>FY32 and Beyond Payments (&gt;96 Months)</t>
  </si>
  <si>
    <t>Payments Gt96</t>
  </si>
  <si>
    <t>Percent Collected  (&gt;96 Months)</t>
  </si>
  <si>
    <t>All FY23 Billings</t>
  </si>
  <si>
    <t>Jul FY23 Billings</t>
  </si>
  <si>
    <t>Aug FY23 Billings</t>
  </si>
  <si>
    <t>Sept FY23 Billings</t>
  </si>
  <si>
    <t>Oct FY23 Billings</t>
  </si>
  <si>
    <t>Nov FY23 Billings</t>
  </si>
  <si>
    <t>Dec FY23 Billings</t>
  </si>
  <si>
    <t>Jan FY23 Billings</t>
  </si>
  <si>
    <t>Feb FY23 Billings</t>
  </si>
  <si>
    <t>Mar FY23 Billings</t>
  </si>
  <si>
    <t>Apr FY23 Billings</t>
  </si>
  <si>
    <t>May FY23 Billings</t>
  </si>
  <si>
    <t>Jun FY23 Billings</t>
  </si>
  <si>
    <t>FY23</t>
  </si>
  <si>
    <t>FY23 Payments (&lt;=12 Months)</t>
  </si>
  <si>
    <t>FY24 Payments (13-24 Months)</t>
  </si>
  <si>
    <t>FY25 Payments (25-36 Months)</t>
  </si>
  <si>
    <t>FY26 Payments (37-48 Months)</t>
  </si>
  <si>
    <t>FY27 Payments (49-60 Months)</t>
  </si>
  <si>
    <t>FY28 Payments (61-72 Months)</t>
  </si>
  <si>
    <t>FY29 Payments (73-84 Months)</t>
  </si>
  <si>
    <t>FY30 Payments (85-96 Months)</t>
  </si>
  <si>
    <t>FY31 and Beyond Payments (&gt;96 Months)</t>
  </si>
  <si>
    <t>All FY22 Billings</t>
  </si>
  <si>
    <t>Jul FY22 Billings</t>
  </si>
  <si>
    <t>Aug FY22 Billings</t>
  </si>
  <si>
    <t>Sept FY22 Billings</t>
  </si>
  <si>
    <t>Oct FY22 Billings</t>
  </si>
  <si>
    <t>Nov FY22 Billings</t>
  </si>
  <si>
    <t>Dec FY22 Billings</t>
  </si>
  <si>
    <t>Jan FY22 Billings</t>
  </si>
  <si>
    <t>Feb FY22 Billings</t>
  </si>
  <si>
    <t>Mar FY22 Billings</t>
  </si>
  <si>
    <t>Apr FY22 Billings</t>
  </si>
  <si>
    <t>May FY22 Billings</t>
  </si>
  <si>
    <t>Jun FY22 Billings</t>
  </si>
  <si>
    <t>FY22</t>
  </si>
  <si>
    <t>FY22 Payments (&lt;=12 Months)</t>
  </si>
  <si>
    <t>FY23 Payments (13-24 Months)</t>
  </si>
  <si>
    <t>FY24 Payments (25-36 Months)</t>
  </si>
  <si>
    <t>FY25 Payments (37-48 Months)</t>
  </si>
  <si>
    <t>FY26 Payments (49-60 Months)</t>
  </si>
  <si>
    <t>FY27 Payments (61-72 Months)</t>
  </si>
  <si>
    <t>FY28 Payments (73-84 Months)</t>
  </si>
  <si>
    <t>FY29 Payments (85-96 Months)</t>
  </si>
  <si>
    <t>FY30 and Beyond Payments (&gt;96 Months)</t>
  </si>
  <si>
    <t>All FY21 Billings</t>
  </si>
  <si>
    <t>Jul FY21 Billings</t>
  </si>
  <si>
    <t>Aug FY21 Billings</t>
  </si>
  <si>
    <t>Sept FY21 Billings</t>
  </si>
  <si>
    <t>Oct FY21 Billings</t>
  </si>
  <si>
    <t>Nov FY21 Billings</t>
  </si>
  <si>
    <t>Dec FY21 Billings</t>
  </si>
  <si>
    <t>Jan FY21 Billings</t>
  </si>
  <si>
    <t>Feb FY21 Billings</t>
  </si>
  <si>
    <t>Mar FY21 Billings</t>
  </si>
  <si>
    <t>Apr FY21 Billings</t>
  </si>
  <si>
    <t>May FY21 Billings</t>
  </si>
  <si>
    <t>Jun FY21 Billings</t>
  </si>
  <si>
    <t>FY21</t>
  </si>
  <si>
    <t>FY21 Payments (&lt;=12 Months)</t>
  </si>
  <si>
    <t>FY22 Payments (13-24 Months)</t>
  </si>
  <si>
    <t>FY23 Payments (25-36 Months)</t>
  </si>
  <si>
    <t>FY24 Payments (37-48 Months)</t>
  </si>
  <si>
    <t>FY25 Payments (49-60 Months)</t>
  </si>
  <si>
    <t>FY26 Payments (61-72 Months)</t>
  </si>
  <si>
    <t>FY27 Payments (73-84 Months)</t>
  </si>
  <si>
    <t>FY28 Payments (85-96 Months)</t>
  </si>
  <si>
    <t>FY29 and Beyond Payments (&gt;96 Months)</t>
  </si>
  <si>
    <t>All FY20 Billings</t>
  </si>
  <si>
    <t>Jul FY20 Billings</t>
  </si>
  <si>
    <t>Aug FY20 Billings</t>
  </si>
  <si>
    <t>Sept FY20 Billings</t>
  </si>
  <si>
    <t>Oct FY20 Billings</t>
  </si>
  <si>
    <t>Nov FY20 Billings</t>
  </si>
  <si>
    <t>Dec FY20 Billings</t>
  </si>
  <si>
    <t>Jan FY20 Billings</t>
  </si>
  <si>
    <t>Feb FY20 Billings</t>
  </si>
  <si>
    <t>Mar FY20 Billings</t>
  </si>
  <si>
    <t>Apr FY20 Billings</t>
  </si>
  <si>
    <t>May FY20 Billings</t>
  </si>
  <si>
    <t>Jun FY20 Billings</t>
  </si>
  <si>
    <t>FY20</t>
  </si>
  <si>
    <t>FY20 Payments (&lt;=12 Months)</t>
  </si>
  <si>
    <t>FY21 Payments (13-24 Months)</t>
  </si>
  <si>
    <t>FY22 Payments (25-36 Months)</t>
  </si>
  <si>
    <t>FY23 Payments (37-48 Months)</t>
  </si>
  <si>
    <t>FY24 Payments (49-60 Months)</t>
  </si>
  <si>
    <t>FY25 Payments (61-72 Months)</t>
  </si>
  <si>
    <t>FY26 Payments (73-84 Months)</t>
  </si>
  <si>
    <t>FY27 Payments (85-96 Months)</t>
  </si>
  <si>
    <t>FY28 and Beyond Payments (&gt;96 Months)</t>
  </si>
  <si>
    <t>All FY19 Billings</t>
  </si>
  <si>
    <t>Jul FY19 Billings</t>
  </si>
  <si>
    <t>Aug FY19 Billings</t>
  </si>
  <si>
    <t>Sept FY19 Billings</t>
  </si>
  <si>
    <t>Oct FY19 Billings</t>
  </si>
  <si>
    <t>Nov FY19 Billings</t>
  </si>
  <si>
    <t>Dec FY19 Billings</t>
  </si>
  <si>
    <t>Jan FY19 Billings</t>
  </si>
  <si>
    <t>Feb FY19 Billings</t>
  </si>
  <si>
    <t>Mar FY19 Billings</t>
  </si>
  <si>
    <t>Apr FY19 Billings</t>
  </si>
  <si>
    <t>May FY19 Billings</t>
  </si>
  <si>
    <t>Jun FY19 Billings</t>
  </si>
  <si>
    <t>FY19</t>
  </si>
  <si>
    <t>FY19 Payments (&lt;=12 Months)</t>
  </si>
  <si>
    <t>FY20 Payments (13-24 Months)</t>
  </si>
  <si>
    <t>FY21 Payments (25-36 Months)</t>
  </si>
  <si>
    <t>FY22 Payments (37-48 Months)</t>
  </si>
  <si>
    <t>FY23 Payments (49-60 Months)</t>
  </si>
  <si>
    <t>FY24 Payments (61-72 Months)</t>
  </si>
  <si>
    <t>FY25 Payments (73-84 Months)</t>
  </si>
  <si>
    <t>FY26 Payments (85-96 Months)</t>
  </si>
  <si>
    <t>FY27 and Beyond Payments (&gt;96 Months)</t>
  </si>
  <si>
    <t>All FY18 Billings</t>
  </si>
  <si>
    <t>Jul FY18 Billings</t>
  </si>
  <si>
    <t>Aug FY18 Billings</t>
  </si>
  <si>
    <t>Sept FY18 Billings</t>
  </si>
  <si>
    <t>Oct FY18 Billings</t>
  </si>
  <si>
    <t>Nov FY18 Billings</t>
  </si>
  <si>
    <t>Dec FY18 Billings</t>
  </si>
  <si>
    <t>Jan FY18 Billings</t>
  </si>
  <si>
    <t>Feb FY18 Billings</t>
  </si>
  <si>
    <t>Mar FY18 Billings</t>
  </si>
  <si>
    <t>Apr FY18 Billings</t>
  </si>
  <si>
    <t>May FY18 Billings</t>
  </si>
  <si>
    <t>Jun FY18 Billings</t>
  </si>
  <si>
    <t>FY18</t>
  </si>
  <si>
    <t>FY18 Payments (&lt;=12 Months)</t>
  </si>
  <si>
    <t>FY19 Payments (13-24 Months)</t>
  </si>
  <si>
    <t>FY20 Payments (25-36 Months)</t>
  </si>
  <si>
    <t>FY21 Payments (37-48 Months)</t>
  </si>
  <si>
    <t>FY22 Payments (49-60 Months)</t>
  </si>
  <si>
    <t>FY23 Payments (61-72 Months)</t>
  </si>
  <si>
    <t>FY24 Payments (73-84 Months)</t>
  </si>
  <si>
    <t>FY25 Payments (85-96 Months)</t>
  </si>
  <si>
    <t>FY26 and Beyond Payments (&gt;96 Months)</t>
  </si>
  <si>
    <t>All FY17 Billings</t>
  </si>
  <si>
    <t>Jul FY17 Billings</t>
  </si>
  <si>
    <t>Aug FY17 Billings</t>
  </si>
  <si>
    <t>Sept FY17 Billings</t>
  </si>
  <si>
    <t>Oct FY17 Billings</t>
  </si>
  <si>
    <t>Nov FY17 Billings</t>
  </si>
  <si>
    <t>Dec FY17 Billings</t>
  </si>
  <si>
    <t>Jan FY17 Billings</t>
  </si>
  <si>
    <t>Feb FY17 Billings</t>
  </si>
  <si>
    <t>Mar FY17 Billings</t>
  </si>
  <si>
    <t>Apr FY17 Billings</t>
  </si>
  <si>
    <t>May FY17 Billings</t>
  </si>
  <si>
    <t>Jun FY17 Billings</t>
  </si>
  <si>
    <t>FY17</t>
  </si>
  <si>
    <t>FY17 Payments (&lt;=12 Months)</t>
  </si>
  <si>
    <t>FY18 Payments (13-24 Months)</t>
  </si>
  <si>
    <t>FY19 Payments (25-36 Months)</t>
  </si>
  <si>
    <t>FY20 Payments (37-48 Months)</t>
  </si>
  <si>
    <t>FY21 Payments (49-60 Months)</t>
  </si>
  <si>
    <t>FY22 Payments (61-72 Months)</t>
  </si>
  <si>
    <t>FY23 Payments (73-84 Months)</t>
  </si>
  <si>
    <t>FY24 Payments (85-96 Months)</t>
  </si>
  <si>
    <t>FY25 and Beyond Payments (&gt;96 Months)</t>
  </si>
  <si>
    <t>All FY16 Billings</t>
  </si>
  <si>
    <t>Jul FY16 Billings</t>
  </si>
  <si>
    <t>Aug FY16 Billings</t>
  </si>
  <si>
    <t>Sept FY16 Billings</t>
  </si>
  <si>
    <t>Oct FY16 Billings</t>
  </si>
  <si>
    <t>Nov FY16 Billings</t>
  </si>
  <si>
    <t>Dec FY16 Billings</t>
  </si>
  <si>
    <t>Jan FY16 Billings</t>
  </si>
  <si>
    <t>Feb FY16 Billings</t>
  </si>
  <si>
    <t>Mar FY16 Billings</t>
  </si>
  <si>
    <t>Apr FY16 Billings</t>
  </si>
  <si>
    <t>May FY16 Billings</t>
  </si>
  <si>
    <t>Jun FY16 Billings</t>
  </si>
  <si>
    <t>FY16</t>
  </si>
  <si>
    <t>FY16 Payments (&lt;=12 Months)</t>
  </si>
  <si>
    <t>FY17 Payments (13-24 Months)</t>
  </si>
  <si>
    <t>FY18 Payments (25-36 Months)</t>
  </si>
  <si>
    <t>FY19 Payments (37-48 Months)</t>
  </si>
  <si>
    <t>FY20 Payments (49-60 Months)</t>
  </si>
  <si>
    <t>FY21 Payments (61-72 Months)</t>
  </si>
  <si>
    <t>FY22 Payments (73-84 Months)</t>
  </si>
  <si>
    <t>FY23 Payments (85-96 Months)</t>
  </si>
  <si>
    <t>FY24 and Beyond Payments (&gt;96 Months)</t>
  </si>
  <si>
    <t>All FY15 Billings</t>
  </si>
  <si>
    <t>Jul FY15 Billings</t>
  </si>
  <si>
    <t>Aug FY15 Billings</t>
  </si>
  <si>
    <t>Sept FY15 Billings</t>
  </si>
  <si>
    <t>Oct FY15 Billings</t>
  </si>
  <si>
    <t>Nov FY15 Billings</t>
  </si>
  <si>
    <t>Dec FY15 Billings</t>
  </si>
  <si>
    <t>Jan FY15 Billings</t>
  </si>
  <si>
    <t>Feb FY15 Billings</t>
  </si>
  <si>
    <t>Mar FY15 Billings</t>
  </si>
  <si>
    <t>Apr FY15 Billings</t>
  </si>
  <si>
    <t>May FY15 Billings</t>
  </si>
  <si>
    <t>Jun FY15 Billings</t>
  </si>
  <si>
    <t>FY15</t>
  </si>
  <si>
    <t>FY15 Payments (&lt;=12 Months)</t>
  </si>
  <si>
    <t>FY16 Payments (13-24 Months)</t>
  </si>
  <si>
    <t>FY17 Payments (25-36 Months)</t>
  </si>
  <si>
    <t>FY18 Payments (37-48 Months)</t>
  </si>
  <si>
    <t>FY19 Payments (49-60 Months)</t>
  </si>
  <si>
    <t>FY20 Payments (61-72 Months)</t>
  </si>
  <si>
    <t>FY21 Payments (73-84 Months)</t>
  </si>
  <si>
    <t>FY22 Payments (85-96 Months)</t>
  </si>
  <si>
    <t>FY23 and Beyond Payments (&gt;96 Months)</t>
  </si>
  <si>
    <t>All FY14 Billings</t>
  </si>
  <si>
    <t>Jul FY14 Billings</t>
  </si>
  <si>
    <t>Aug FY14 Billings</t>
  </si>
  <si>
    <t>Sept FY14 Billings</t>
  </si>
  <si>
    <t>Oct FY14 Billings</t>
  </si>
  <si>
    <t>Nov FY14 Billings</t>
  </si>
  <si>
    <t>Dec FY14 Billings</t>
  </si>
  <si>
    <t>Jan FY14 Billings</t>
  </si>
  <si>
    <t>Feb FY14 Billings</t>
  </si>
  <si>
    <t>Mar FY14 Billings</t>
  </si>
  <si>
    <t>Apr FY14 Billings</t>
  </si>
  <si>
    <t>May FY14 Billings</t>
  </si>
  <si>
    <t>Jun FY14 Billings</t>
  </si>
  <si>
    <t>FY14</t>
  </si>
  <si>
    <t>FY14 Payments (&lt;=12 Months)</t>
  </si>
  <si>
    <t>FY15 Payments (13-24 Months)</t>
  </si>
  <si>
    <t>FY16 Payments (25-36 Months)</t>
  </si>
  <si>
    <t>FY17 Payments (37-48 Months)</t>
  </si>
  <si>
    <t>FY18 Payments (49-60 Months)</t>
  </si>
  <si>
    <t>FY19 Payments (61-72 Months)</t>
  </si>
  <si>
    <t>FY20 Payments (73-84 Months)</t>
  </si>
  <si>
    <t>FY21 Payments (85-96 Months)</t>
  </si>
  <si>
    <t>FY22 and Beyond Payments (&gt;96 Months)</t>
  </si>
  <si>
    <t>All FY13 Billings</t>
  </si>
  <si>
    <t>Jul FY13 Billings</t>
  </si>
  <si>
    <t>Aug FY13 Billings</t>
  </si>
  <si>
    <t>Sept FY13 Billings</t>
  </si>
  <si>
    <t>Oct FY13 Billings</t>
  </si>
  <si>
    <t>Nov FY13 Billings</t>
  </si>
  <si>
    <t>Dec FY13 Billings</t>
  </si>
  <si>
    <t>Jan FY13 Billings</t>
  </si>
  <si>
    <t>Feb FY13 Billings</t>
  </si>
  <si>
    <t>Mar FY13 Billings</t>
  </si>
  <si>
    <t>Apr FY13 Billings</t>
  </si>
  <si>
    <t>May FY13 Billings</t>
  </si>
  <si>
    <t>Jun FY13 Billings</t>
  </si>
  <si>
    <t>FY13</t>
  </si>
  <si>
    <t>`</t>
  </si>
  <si>
    <t>FY13 Payments (&lt;=12 Months)</t>
  </si>
  <si>
    <t>FY14 Payments (13-24 Months)</t>
  </si>
  <si>
    <t>FY15 Payments (25-36 Months)</t>
  </si>
  <si>
    <t>FY16 Payments (37-48 Months)</t>
  </si>
  <si>
    <t>FY17 Payments (49-60 Months)</t>
  </si>
  <si>
    <t>FY18 Payments (61-72 Months)</t>
  </si>
  <si>
    <t>FY19 Payments (73-84 Months)</t>
  </si>
  <si>
    <t>FY20 Payments (85-96 Months)</t>
  </si>
  <si>
    <t>FY21 and Beyond Payments (&gt;96 Months)</t>
  </si>
  <si>
    <t>All FY12 Billings</t>
  </si>
  <si>
    <t>Jul FY12 Billings</t>
  </si>
  <si>
    <t>Aug FY12 Billings</t>
  </si>
  <si>
    <t>Sept FY12 Billings</t>
  </si>
  <si>
    <t>Oct FY12 Billings</t>
  </si>
  <si>
    <t>Nov FY12 Billings</t>
  </si>
  <si>
    <t>Dec FY12 Billings</t>
  </si>
  <si>
    <t>Jan FY12 Billings</t>
  </si>
  <si>
    <t>Feb FY12 Billings</t>
  </si>
  <si>
    <t>Mar FY12 Billings</t>
  </si>
  <si>
    <t>Apr FY12 Billings</t>
  </si>
  <si>
    <t>May FY12 Billings</t>
  </si>
  <si>
    <t>Jun FY12 Billings</t>
  </si>
  <si>
    <t>FY12</t>
  </si>
  <si>
    <t>FY12 Payments (&lt;=12 Months)</t>
  </si>
  <si>
    <t>FY13 Payments (13-24 Months)</t>
  </si>
  <si>
    <t>FY14 Payments (25-36 Months)</t>
  </si>
  <si>
    <t>FY15 Payments (37-48 Months)</t>
  </si>
  <si>
    <t>FY16 Payments (49-60 Months)</t>
  </si>
  <si>
    <t>FY17 Payments (61-72 Months)</t>
  </si>
  <si>
    <t>FY18 Payments (73-84 Months)</t>
  </si>
  <si>
    <t>FY19 Payments (85-96 Months)</t>
  </si>
  <si>
    <t>FY20 and Beyond Payments (&gt;96 Months)</t>
  </si>
  <si>
    <t>All Billings</t>
  </si>
  <si>
    <t>Jul Billings</t>
  </si>
  <si>
    <t>Aug Billings</t>
  </si>
  <si>
    <t>Sep Billings</t>
  </si>
  <si>
    <t>Oct Billings</t>
  </si>
  <si>
    <t>Nov Billings</t>
  </si>
  <si>
    <t>Dec Billings</t>
  </si>
  <si>
    <t>Jan Billings</t>
  </si>
  <si>
    <t>Feb Billings</t>
  </si>
  <si>
    <t>Mar Billings</t>
  </si>
  <si>
    <t>Apr Billings</t>
  </si>
  <si>
    <t>May Billings</t>
  </si>
  <si>
    <t>Jun Billings</t>
  </si>
  <si>
    <t>Average</t>
  </si>
  <si>
    <t>**assumes City 100% in &lt;=12 Months, excludes PWD</t>
  </si>
  <si>
    <t>Billing Year</t>
  </si>
  <si>
    <t>Billing Year +1</t>
  </si>
  <si>
    <t>Billing Year +2</t>
  </si>
  <si>
    <t>Billing Year +3</t>
  </si>
  <si>
    <t>Billing Year +4</t>
  </si>
  <si>
    <t>Billing Year +5</t>
  </si>
  <si>
    <t>Billing Year +6</t>
  </si>
  <si>
    <t>Billing Year +7</t>
  </si>
  <si>
    <t>Billing Year +8</t>
  </si>
  <si>
    <t>(&lt;=12 Months)</t>
  </si>
  <si>
    <t>(13-24 Months)</t>
  </si>
  <si>
    <t>(25-36 Months)</t>
  </si>
  <si>
    <t>(37-48 Months)</t>
  </si>
  <si>
    <t>(49-60 Months)</t>
  </si>
  <si>
    <t>(61-72 Months)</t>
  </si>
  <si>
    <t>(73-84 Months)</t>
  </si>
  <si>
    <t>(85-96 Months)</t>
  </si>
  <si>
    <t>(&gt;96 Months)</t>
  </si>
  <si>
    <t>Payments (All)</t>
  </si>
  <si>
    <t>FY24 (Payments &lt;=12 Months)</t>
  </si>
  <si>
    <t>FY23 (Payments &lt;=12 Months)</t>
  </si>
  <si>
    <t>FY24 (Payments 13-24 Months)</t>
  </si>
  <si>
    <t>FY22 (Payments &lt;=12 Months)</t>
  </si>
  <si>
    <t>FY23 (Payments 13-24 Months)</t>
  </si>
  <si>
    <t>FY24 (Payments 25-36 Months)</t>
  </si>
  <si>
    <t>FY21 (Payments &lt;=12 Months)</t>
  </si>
  <si>
    <t>FY22 (Payments 13-24 Months)</t>
  </si>
  <si>
    <t>FY23 (Payments 25-36 Months)</t>
  </si>
  <si>
    <t>FY24 (Payments 37-48 Months)</t>
  </si>
  <si>
    <t>FY20 (Payments &lt;=12 Months)</t>
  </si>
  <si>
    <t>FY21 (Payments 13-24 Months)</t>
  </si>
  <si>
    <t>FY22 (Payments 25-36 Months)</t>
  </si>
  <si>
    <t>FY23 (Payments 37-48 Months)</t>
  </si>
  <si>
    <t>FY24 (Payments 49-60 Months)</t>
  </si>
  <si>
    <t>FY19 (Payments &lt;=12 Months)</t>
  </si>
  <si>
    <t>FY20 (Payments 13-24 Months)</t>
  </si>
  <si>
    <t>FY21 (Payments 25-36 Months)</t>
  </si>
  <si>
    <t>FY22 (Payments 37-48 Months)</t>
  </si>
  <si>
    <t>FY23 (Payments 49-60 Months)</t>
  </si>
  <si>
    <t>FY24 (Payments 61-72 Months)</t>
  </si>
  <si>
    <t>FY18 (Payments &lt;=12 Months)</t>
  </si>
  <si>
    <t>FY19 (Payments 13-24 Months)</t>
  </si>
  <si>
    <t>FY20 (Payments 25-36 Months)</t>
  </si>
  <si>
    <t>FY21 (Payments 37-48 Months)</t>
  </si>
  <si>
    <t>FY22 (Payments 49-60 Months)</t>
  </si>
  <si>
    <t>FY23 (Payments 61-72 Months)</t>
  </si>
  <si>
    <t>FY24 (Payments 73-84 Months)</t>
  </si>
  <si>
    <t>FY17 (Payments &lt;=12 Months)</t>
  </si>
  <si>
    <t>FY18 (Payments 13-24 Months)</t>
  </si>
  <si>
    <t>FY19 (Payments 25-36 Months)</t>
  </si>
  <si>
    <t>FY20 (Payments 37-48 Months)</t>
  </si>
  <si>
    <t>FY21 (Payments 49-60 Months)</t>
  </si>
  <si>
    <t>FY22 (Payments 61-72 Months)</t>
  </si>
  <si>
    <t>FY23 (Payments 73-84 Months)</t>
  </si>
  <si>
    <t>FY24 (Payments 85-96 Months)</t>
  </si>
  <si>
    <t>FY16 (Payments &lt;=12 Months)</t>
  </si>
  <si>
    <t>FY17 (Payments 13-24 Months)</t>
  </si>
  <si>
    <t>FY18 (Payments 25-36 Months)</t>
  </si>
  <si>
    <t>FY19 (Payments 37-48 Months)</t>
  </si>
  <si>
    <t>FY20 (Payments 49-60 Months)</t>
  </si>
  <si>
    <t>FY21 (Payments 61-72 Months)</t>
  </si>
  <si>
    <t>FY22 (Payments 73-84 Months)</t>
  </si>
  <si>
    <t>FY23 (Payments 85-96 Months)</t>
  </si>
  <si>
    <t>FY24 and beyond (Payments &gt;96 Months)</t>
  </si>
  <si>
    <t>FY15 (Payments &lt;=12 Months)</t>
  </si>
  <si>
    <t>FY16 (Payments 13-24 Months)</t>
  </si>
  <si>
    <t>FY17 (Payments 25-36 Months)</t>
  </si>
  <si>
    <t>FY18 (Payments 37-48 Months)</t>
  </si>
  <si>
    <t>FY19 (Payments 49-60 Months)</t>
  </si>
  <si>
    <t>FY20 (Payments 61-72 Months)</t>
  </si>
  <si>
    <t>FY21 (Payments 73-84 Months)</t>
  </si>
  <si>
    <t>FY22 (Payments 85-96 Months)</t>
  </si>
  <si>
    <t>FY23 and beyond (Payments &gt;96 Months)</t>
  </si>
  <si>
    <t>FY14 (Payments &lt;=12 Months)</t>
  </si>
  <si>
    <t>FY15 (Payments 13-24 Months)</t>
  </si>
  <si>
    <t>FY16 (Payments 25-36 Months)</t>
  </si>
  <si>
    <t>FY17 (Payments 37-48 Months)</t>
  </si>
  <si>
    <t>FY18 (Payments 49-60 Months)</t>
  </si>
  <si>
    <t>FY19 (Payments 61-72 Months)</t>
  </si>
  <si>
    <t>FY20 (Payments 73-84 Months)</t>
  </si>
  <si>
    <t>FY21 (Payments 85-96 Months)</t>
  </si>
  <si>
    <t>FY22 and beyond (Payments &gt;96 Months)</t>
  </si>
  <si>
    <t>FY13 (Payments &lt;=12 Months)</t>
  </si>
  <si>
    <t>FY14 (Payments 13-24 Months)</t>
  </si>
  <si>
    <t>FY15 (Payments 25-36 Months)</t>
  </si>
  <si>
    <t>FY16 (Payments 37-48 Months)</t>
  </si>
  <si>
    <t>FY17 (Payments 49-60 Months)</t>
  </si>
  <si>
    <t>FY18 (Payments 61-72 Months)</t>
  </si>
  <si>
    <t>FY19 (Payments 73-84 Months)</t>
  </si>
  <si>
    <t>FY20 (Payments 85-96 Months)</t>
  </si>
  <si>
    <t>FY21 and beyond (Payments &gt;96 Months)</t>
  </si>
  <si>
    <t>FY12 (Payments &lt;=12 Months)</t>
  </si>
  <si>
    <t>FY13 (Payments 13-24 Months)</t>
  </si>
  <si>
    <t>FY14 (Payments 25-36 Months)</t>
  </si>
  <si>
    <t>FY15 (Payments 37-48 Months)</t>
  </si>
  <si>
    <t>FY16 (Payments 49-60 Months)</t>
  </si>
  <si>
    <t>FY17 (Payments 61-72 Months)</t>
  </si>
  <si>
    <t>FY18 (Payments 73-84 Months)</t>
  </si>
  <si>
    <t>FY19 (Payments 85-96 Months)</t>
  </si>
  <si>
    <t>FY20 and beyond (Payments &gt;96 Months)</t>
  </si>
  <si>
    <t>Billing year +1</t>
  </si>
  <si>
    <t>Billing year +2 and beyond</t>
  </si>
  <si>
    <t>*includes City, less PWD, **assumes City 100%, excludes PWD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</si>
</sst>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$#,##0.00"/>
    <numFmt numFmtId="165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theme="3"/>
      <name val="Calibri"/>
      <family val="2"/>
      <scheme val="minor"/>
    </font>
    <font>
      <sz val="12"/>
      <color theme="1"/>
      <name val="Calibri"/>
      <family val="2"/>
    </font>
    <font>
      <b/>
      <sz val="11"/>
      <color rgb="FF44546A"/>
      <name val="Calibri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176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8" tint="0.59999389629810485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4" fillId="0" borderId="0" xfId="1"/>
    <xf numFmtId="164" fontId="3" fillId="2" borderId="0" xfId="1" applyNumberFormat="1" applyFont="1" applyFill="1"/>
    <xf numFmtId="0" fontId="2" fillId="3" borderId="1" xfId="3" applyFont="1" applyFill="1" applyBorder="1"/>
    <xf numFmtId="0" fontId="2" fillId="3" borderId="2" xfId="3" applyFont="1" applyFill="1" applyBorder="1"/>
    <xf numFmtId="0" fontId="1" fillId="3" borderId="3" xfId="3" applyFill="1" applyBorder="1"/>
    <xf numFmtId="0" fontId="1" fillId="3" borderId="4" xfId="3" applyFill="1" applyBorder="1"/>
    <xf numFmtId="0" fontId="1" fillId="4" borderId="1" xfId="3" applyFill="1" applyBorder="1" applyAlignment="1">
      <alignment horizontal="right"/>
    </xf>
    <xf numFmtId="0" fontId="1" fillId="4" borderId="1" xfId="3" applyFill="1" applyBorder="1"/>
    <xf numFmtId="165" fontId="1" fillId="4" borderId="1" xfId="3" applyNumberFormat="1" applyFill="1" applyBorder="1"/>
    <xf numFmtId="165" fontId="1" fillId="4" borderId="1" xfId="3" quotePrefix="1" applyNumberFormat="1" applyFill="1" applyBorder="1"/>
    <xf numFmtId="0" fontId="1" fillId="0" borderId="1" xfId="3" applyBorder="1" applyAlignment="1">
      <alignment horizontal="right"/>
    </xf>
    <xf numFmtId="0" fontId="1" fillId="0" borderId="1" xfId="3" applyBorder="1"/>
    <xf numFmtId="165" fontId="1" fillId="0" borderId="1" xfId="3" applyNumberFormat="1" applyBorder="1"/>
    <xf numFmtId="44" fontId="4" fillId="0" borderId="0" xfId="1" applyNumberFormat="1"/>
    <xf numFmtId="10" fontId="1" fillId="4" borderId="1" xfId="3" applyNumberFormat="1" applyFill="1" applyBorder="1"/>
    <xf numFmtId="10" fontId="1" fillId="0" borderId="1" xfId="3" applyNumberFormat="1" applyBorder="1"/>
    <xf numFmtId="0" fontId="1" fillId="0" borderId="5" xfId="3" applyBorder="1"/>
    <xf numFmtId="44" fontId="1" fillId="0" borderId="5" xfId="3" applyNumberFormat="1" applyBorder="1"/>
    <xf numFmtId="44" fontId="1" fillId="0" borderId="0" xfId="3" applyNumberFormat="1"/>
    <xf numFmtId="0" fontId="2" fillId="3" borderId="6" xfId="3" applyFont="1" applyFill="1" applyBorder="1"/>
    <xf numFmtId="0" fontId="1" fillId="3" borderId="1" xfId="3" applyFill="1" applyBorder="1"/>
    <xf numFmtId="0" fontId="1" fillId="5" borderId="1" xfId="3" applyFill="1" applyBorder="1"/>
    <xf numFmtId="0" fontId="1" fillId="0" borderId="7" xfId="3" applyBorder="1"/>
    <xf numFmtId="0" fontId="1" fillId="0" borderId="7" xfId="3" applyBorder="1" applyAlignment="1">
      <alignment horizontal="right"/>
    </xf>
    <xf numFmtId="10" fontId="1" fillId="0" borderId="7" xfId="3" applyNumberFormat="1" applyBorder="1"/>
    <xf numFmtId="10" fontId="1" fillId="5" borderId="1" xfId="3" applyNumberFormat="1" applyFill="1" applyBorder="1"/>
    <xf numFmtId="0" fontId="1" fillId="0" borderId="0" xfId="5"/>
    <xf numFmtId="0" fontId="7" fillId="0" borderId="0" xfId="5" applyFont="1"/>
    <xf numFmtId="0" fontId="8" fillId="6" borderId="8" xfId="4" applyFont="1" applyFill="1" applyBorder="1" applyAlignment="1">
      <alignment horizontal="center"/>
    </xf>
    <xf numFmtId="0" fontId="9" fillId="0" borderId="0" xfId="5" applyFont="1"/>
    <xf numFmtId="0" fontId="1" fillId="0" borderId="0" xfId="5" applyAlignment="1">
      <alignment horizontal="center" wrapText="1"/>
    </xf>
    <xf numFmtId="0" fontId="8" fillId="6" borderId="8" xfId="4" applyFont="1" applyFill="1" applyBorder="1" applyAlignment="1">
      <alignment horizontal="center" wrapText="1"/>
    </xf>
    <xf numFmtId="0" fontId="10" fillId="0" borderId="0" xfId="5" applyFont="1"/>
    <xf numFmtId="0" fontId="7" fillId="7" borderId="9" xfId="5" applyFont="1" applyFill="1" applyBorder="1"/>
    <xf numFmtId="0" fontId="7" fillId="7" borderId="1" xfId="5" applyFont="1" applyFill="1" applyBorder="1"/>
    <xf numFmtId="165" fontId="7" fillId="7" borderId="1" xfId="6" applyFont="1" applyFill="1" applyBorder="1"/>
    <xf numFmtId="44" fontId="7" fillId="0" borderId="0" xfId="5" applyNumberFormat="1" applyFont="1"/>
    <xf numFmtId="0" fontId="7" fillId="0" borderId="9" xfId="5" applyFont="1" applyBorder="1"/>
    <xf numFmtId="0" fontId="7" fillId="0" borderId="1" xfId="5" applyFont="1" applyBorder="1"/>
    <xf numFmtId="165" fontId="7" fillId="0" borderId="1" xfId="6" applyFont="1" applyFill="1" applyBorder="1"/>
    <xf numFmtId="43" fontId="0" fillId="0" borderId="1" xfId="7" applyFont="1" applyFill="1" applyBorder="1"/>
    <xf numFmtId="10" fontId="0" fillId="0" borderId="1" xfId="8" applyNumberFormat="1" applyFont="1" applyFill="1" applyBorder="1"/>
    <xf numFmtId="10" fontId="7" fillId="0" borderId="0" xfId="5" applyNumberFormat="1" applyFont="1"/>
    <xf numFmtId="0" fontId="9" fillId="7" borderId="1" xfId="5" applyFont="1" applyFill="1" applyBorder="1"/>
    <xf numFmtId="43" fontId="0" fillId="4" borderId="1" xfId="7" applyFont="1" applyFill="1" applyBorder="1"/>
    <xf numFmtId="10" fontId="0" fillId="4" borderId="1" xfId="8" applyNumberFormat="1" applyFont="1" applyFill="1" applyBorder="1"/>
    <xf numFmtId="0" fontId="9" fillId="0" borderId="1" xfId="5" applyFont="1" applyBorder="1"/>
    <xf numFmtId="0" fontId="7" fillId="7" borderId="10" xfId="5" applyFont="1" applyFill="1" applyBorder="1"/>
    <xf numFmtId="43" fontId="0" fillId="4" borderId="10" xfId="7" applyFont="1" applyFill="1" applyBorder="1"/>
    <xf numFmtId="0" fontId="1" fillId="0" borderId="0" xfId="5" applyAlignment="1">
      <alignment wrapText="1"/>
    </xf>
    <xf numFmtId="10" fontId="1" fillId="0" borderId="0" xfId="5" applyNumberFormat="1"/>
    <xf numFmtId="10" fontId="0" fillId="4" borderId="10" xfId="8" applyNumberFormat="1" applyFont="1" applyFill="1" applyBorder="1"/>
    <xf numFmtId="0" fontId="8" fillId="6" borderId="11" xfId="4" applyFont="1" applyFill="1" applyBorder="1" applyAlignment="1">
      <alignment horizontal="center" wrapText="1"/>
    </xf>
    <xf numFmtId="10" fontId="1" fillId="0" borderId="1" xfId="5" applyNumberFormat="1" applyBorder="1"/>
    <xf numFmtId="10" fontId="1" fillId="4" borderId="1" xfId="5" applyNumberFormat="1" applyFill="1" applyBorder="1"/>
    <xf numFmtId="10" fontId="1" fillId="4" borderId="10" xfId="5" applyNumberFormat="1" applyFill="1" applyBorder="1"/>
    <xf numFmtId="10" fontId="0" fillId="0" borderId="12" xfId="8" applyNumberFormat="1" applyFont="1" applyFill="1" applyBorder="1"/>
    <xf numFmtId="10" fontId="0" fillId="4" borderId="13" xfId="8" applyNumberFormat="1" applyFont="1" applyFill="1" applyBorder="1"/>
    <xf numFmtId="10" fontId="0" fillId="4" borderId="14" xfId="8" applyNumberFormat="1" applyFont="1" applyFill="1" applyBorder="1"/>
    <xf numFmtId="10" fontId="12" fillId="4" borderId="8" xfId="8" applyNumberFormat="1" applyFont="1" applyFill="1" applyBorder="1" applyAlignment="1">
      <alignment horizontal="right"/>
    </xf>
    <xf numFmtId="10" fontId="12" fillId="0" borderId="8" xfId="8" applyNumberFormat="1" applyFont="1" applyFill="1" applyBorder="1" applyAlignment="1">
      <alignment horizontal="right"/>
    </xf>
    <xf numFmtId="0" fontId="1" fillId="0" borderId="0" xfId="5" applyAlignment="1">
      <alignment horizontal="center"/>
    </xf>
    <xf numFmtId="0" fontId="13" fillId="0" borderId="0" xfId="5" applyFont="1"/>
    <xf numFmtId="0" fontId="8" fillId="6" borderId="21" xfId="4" applyFont="1" applyFill="1" applyBorder="1"/>
    <xf numFmtId="0" fontId="8" fillId="6" borderId="22" xfId="4" applyFont="1" applyFill="1" applyBorder="1"/>
    <xf numFmtId="0" fontId="8" fillId="6" borderId="23" xfId="4" applyFont="1" applyFill="1" applyBorder="1"/>
    <xf numFmtId="0" fontId="8" fillId="0" borderId="0" xfId="4" applyFont="1" applyFill="1" applyBorder="1"/>
    <xf numFmtId="0" fontId="8" fillId="6" borderId="24" xfId="4" applyFont="1" applyFill="1" applyBorder="1"/>
    <xf numFmtId="0" fontId="8" fillId="6" borderId="8" xfId="4" applyFont="1" applyFill="1" applyBorder="1"/>
    <xf numFmtId="0" fontId="13" fillId="7" borderId="9" xfId="5" applyFont="1" applyFill="1" applyBorder="1"/>
    <xf numFmtId="0" fontId="13" fillId="7" borderId="1" xfId="5" applyFont="1" applyFill="1" applyBorder="1"/>
    <xf numFmtId="165" fontId="13" fillId="7" borderId="1" xfId="6" applyFont="1" applyFill="1" applyBorder="1"/>
    <xf numFmtId="43" fontId="13" fillId="7" borderId="1" xfId="7" applyFont="1" applyFill="1" applyBorder="1"/>
    <xf numFmtId="43" fontId="13" fillId="7" borderId="25" xfId="7" applyFont="1" applyFill="1" applyBorder="1"/>
    <xf numFmtId="0" fontId="13" fillId="0" borderId="9" xfId="5" applyFont="1" applyBorder="1"/>
    <xf numFmtId="0" fontId="13" fillId="0" borderId="1" xfId="5" applyFont="1" applyBorder="1"/>
    <xf numFmtId="165" fontId="13" fillId="0" borderId="1" xfId="6" applyFont="1" applyFill="1" applyBorder="1"/>
    <xf numFmtId="43" fontId="13" fillId="0" borderId="1" xfId="7" applyFont="1" applyFill="1" applyBorder="1"/>
    <xf numFmtId="43" fontId="13" fillId="0" borderId="25" xfId="7" applyFont="1" applyFill="1" applyBorder="1"/>
    <xf numFmtId="10" fontId="13" fillId="0" borderId="1" xfId="8" applyNumberFormat="1" applyFont="1" applyFill="1" applyBorder="1"/>
    <xf numFmtId="10" fontId="13" fillId="4" borderId="1" xfId="8" applyNumberFormat="1" applyFont="1" applyFill="1" applyBorder="1"/>
    <xf numFmtId="0" fontId="13" fillId="7" borderId="26" xfId="5" applyFont="1" applyFill="1" applyBorder="1"/>
    <xf numFmtId="0" fontId="13" fillId="7" borderId="10" xfId="5" applyFont="1" applyFill="1" applyBorder="1"/>
    <xf numFmtId="43" fontId="13" fillId="7" borderId="10" xfId="7" applyFont="1" applyFill="1" applyBorder="1"/>
    <xf numFmtId="43" fontId="13" fillId="7" borderId="27" xfId="7" applyFont="1" applyFill="1" applyBorder="1"/>
    <xf numFmtId="43" fontId="13" fillId="0" borderId="0" xfId="7" applyFont="1" applyFill="1" applyBorder="1"/>
    <xf numFmtId="165" fontId="13" fillId="7" borderId="1" xfId="7" applyNumberFormat="1" applyFont="1" applyFill="1" applyBorder="1"/>
    <xf numFmtId="165" fontId="13" fillId="0" borderId="1" xfId="7" applyNumberFormat="1" applyFont="1" applyFill="1" applyBorder="1"/>
    <xf numFmtId="10" fontId="13" fillId="0" borderId="1" xfId="7" applyNumberFormat="1" applyFont="1" applyFill="1" applyBorder="1"/>
    <xf numFmtId="10" fontId="13" fillId="4" borderId="1" xfId="7" applyNumberFormat="1" applyFont="1" applyFill="1" applyBorder="1"/>
    <xf numFmtId="10" fontId="13" fillId="4" borderId="10" xfId="7" applyNumberFormat="1" applyFont="1" applyFill="1" applyBorder="1"/>
    <xf numFmtId="10" fontId="13" fillId="7" borderId="1" xfId="8" applyNumberFormat="1" applyFont="1" applyFill="1" applyBorder="1"/>
    <xf numFmtId="10" fontId="13" fillId="7" borderId="1" xfId="7" applyNumberFormat="1" applyFont="1" applyFill="1" applyBorder="1"/>
    <xf numFmtId="10" fontId="13" fillId="7" borderId="10" xfId="7" applyNumberFormat="1" applyFont="1" applyFill="1" applyBorder="1"/>
    <xf numFmtId="44" fontId="13" fillId="7" borderId="1" xfId="7" applyNumberFormat="1" applyFont="1" applyFill="1" applyBorder="1"/>
    <xf numFmtId="44" fontId="13" fillId="0" borderId="1" xfId="7" applyNumberFormat="1" applyFont="1" applyFill="1" applyBorder="1"/>
    <xf numFmtId="10" fontId="13" fillId="0" borderId="25" xfId="7" applyNumberFormat="1" applyFont="1" applyFill="1" applyBorder="1"/>
    <xf numFmtId="10" fontId="13" fillId="7" borderId="25" xfId="7" applyNumberFormat="1" applyFont="1" applyFill="1" applyBorder="1"/>
    <xf numFmtId="10" fontId="13" fillId="7" borderId="27" xfId="7" applyNumberFormat="1" applyFont="1" applyFill="1" applyBorder="1"/>
    <xf numFmtId="44" fontId="13" fillId="7" borderId="25" xfId="7" applyNumberFormat="1" applyFont="1" applyFill="1" applyBorder="1"/>
    <xf numFmtId="44" fontId="13" fillId="0" borderId="25" xfId="7" applyNumberFormat="1" applyFont="1" applyFill="1" applyBorder="1"/>
    <xf numFmtId="44" fontId="13" fillId="7" borderId="1" xfId="9" applyFont="1" applyFill="1" applyBorder="1"/>
    <xf numFmtId="44" fontId="13" fillId="0" borderId="1" xfId="9" applyFont="1" applyFill="1" applyBorder="1"/>
    <xf numFmtId="10" fontId="13" fillId="7" borderId="10" xfId="8" applyNumberFormat="1" applyFont="1" applyFill="1" applyBorder="1"/>
    <xf numFmtId="0" fontId="8" fillId="6" borderId="24" xfId="4" applyFont="1" applyFill="1" applyBorder="1" applyAlignment="1">
      <alignment wrapText="1"/>
    </xf>
    <xf numFmtId="0" fontId="8" fillId="6" borderId="8" xfId="4" applyFont="1" applyFill="1" applyBorder="1" applyAlignment="1">
      <alignment wrapText="1"/>
    </xf>
    <xf numFmtId="44" fontId="13" fillId="7" borderId="25" xfId="9" applyFont="1" applyFill="1" applyBorder="1"/>
    <xf numFmtId="44" fontId="13" fillId="0" borderId="25" xfId="9" applyFont="1" applyFill="1" applyBorder="1"/>
    <xf numFmtId="10" fontId="13" fillId="0" borderId="25" xfId="8" applyNumberFormat="1" applyFont="1" applyFill="1" applyBorder="1"/>
    <xf numFmtId="10" fontId="13" fillId="7" borderId="25" xfId="8" applyNumberFormat="1" applyFont="1" applyFill="1" applyBorder="1"/>
    <xf numFmtId="10" fontId="13" fillId="7" borderId="27" xfId="8" applyNumberFormat="1" applyFont="1" applyFill="1" applyBorder="1"/>
    <xf numFmtId="0" fontId="8" fillId="6" borderId="21" xfId="4" applyFont="1" applyFill="1" applyBorder="1" applyAlignment="1">
      <alignment horizontal="left"/>
    </xf>
    <xf numFmtId="0" fontId="8" fillId="6" borderId="22" xfId="4" applyFont="1" applyFill="1" applyBorder="1" applyAlignment="1">
      <alignment horizontal="left"/>
    </xf>
    <xf numFmtId="0" fontId="8" fillId="6" borderId="23" xfId="4" applyFont="1" applyFill="1" applyBorder="1" applyAlignment="1">
      <alignment horizontal="left"/>
    </xf>
    <xf numFmtId="165" fontId="4" fillId="0" borderId="0" xfId="1" applyNumberFormat="1"/>
    <xf numFmtId="0" fontId="0" fillId="3" borderId="3" xfId="3" applyFont="1" applyFill="1" applyBorder="1"/>
    <xf numFmtId="0" fontId="0" fillId="3" borderId="4" xfId="3" applyFont="1" applyFill="1" applyBorder="1"/>
    <xf numFmtId="0" fontId="0" fillId="4" borderId="1" xfId="3" applyFont="1" applyFill="1" applyBorder="1" applyAlignment="1">
      <alignment horizontal="right"/>
    </xf>
    <xf numFmtId="0" fontId="0" fillId="4" borderId="1" xfId="3" applyFont="1" applyFill="1" applyBorder="1"/>
    <xf numFmtId="165" fontId="0" fillId="4" borderId="1" xfId="3" applyNumberFormat="1" applyFont="1" applyFill="1" applyBorder="1"/>
    <xf numFmtId="0" fontId="0" fillId="0" borderId="1" xfId="3" applyFont="1" applyBorder="1" applyAlignment="1">
      <alignment horizontal="right"/>
    </xf>
    <xf numFmtId="0" fontId="0" fillId="0" borderId="1" xfId="3" applyFont="1" applyBorder="1"/>
    <xf numFmtId="165" fontId="0" fillId="0" borderId="1" xfId="3" applyNumberFormat="1" applyFont="1" applyBorder="1"/>
    <xf numFmtId="10" fontId="0" fillId="4" borderId="1" xfId="3" applyNumberFormat="1" applyFont="1" applyFill="1" applyBorder="1"/>
    <xf numFmtId="10" fontId="0" fillId="0" borderId="1" xfId="3" applyNumberFormat="1" applyFont="1" applyBorder="1"/>
    <xf numFmtId="0" fontId="14" fillId="0" borderId="0" xfId="5" applyFont="1"/>
    <xf numFmtId="0" fontId="14" fillId="0" borderId="0" xfId="5" applyFont="1" applyAlignment="1">
      <alignment horizontal="center" wrapText="1"/>
    </xf>
    <xf numFmtId="0" fontId="14" fillId="0" borderId="0" xfId="5" applyFont="1" applyAlignment="1">
      <alignment wrapText="1"/>
    </xf>
    <xf numFmtId="10" fontId="13" fillId="7" borderId="10" xfId="10" applyNumberFormat="1" applyFont="1" applyFill="1" applyBorder="1"/>
    <xf numFmtId="10" fontId="12" fillId="4" borderId="15" xfId="8" applyNumberFormat="1" applyFont="1" applyFill="1" applyBorder="1" applyAlignment="1">
      <alignment horizontal="left"/>
    </xf>
    <xf numFmtId="10" fontId="12" fillId="4" borderId="16" xfId="8" applyNumberFormat="1" applyFont="1" applyFill="1" applyBorder="1" applyAlignment="1">
      <alignment horizontal="left"/>
    </xf>
    <xf numFmtId="10" fontId="12" fillId="4" borderId="17" xfId="8" applyNumberFormat="1" applyFont="1" applyFill="1" applyBorder="1" applyAlignment="1">
      <alignment horizontal="left"/>
    </xf>
    <xf numFmtId="10" fontId="12" fillId="0" borderId="18" xfId="8" applyNumberFormat="1" applyFont="1" applyFill="1" applyBorder="1" applyAlignment="1">
      <alignment horizontal="left"/>
    </xf>
    <xf numFmtId="10" fontId="12" fillId="0" borderId="19" xfId="8" applyNumberFormat="1" applyFont="1" applyFill="1" applyBorder="1" applyAlignment="1">
      <alignment horizontal="left"/>
    </xf>
    <xf numFmtId="10" fontId="12" fillId="0" borderId="20" xfId="8" applyNumberFormat="1" applyFont="1" applyFill="1" applyBorder="1" applyAlignment="1">
      <alignment horizontal="left"/>
    </xf>
    <xf numFmtId="0" fontId="8" fillId="7" borderId="24" xfId="4" applyFont="1" applyFill="1" applyBorder="1" applyAlignment="1">
      <alignment horizontal="left"/>
    </xf>
    <xf numFmtId="0" fontId="8" fillId="7" borderId="8" xfId="4" applyFont="1" applyFill="1" applyBorder="1" applyAlignment="1">
      <alignment horizontal="left"/>
    </xf>
    <xf numFmtId="0" fontId="8" fillId="0" borderId="9" xfId="4" applyFont="1" applyFill="1" applyBorder="1" applyAlignment="1">
      <alignment horizontal="left"/>
    </xf>
    <xf numFmtId="0" fontId="8" fillId="0" borderId="1" xfId="4" applyFont="1" applyFill="1" applyBorder="1" applyAlignment="1">
      <alignment horizontal="left"/>
    </xf>
    <xf numFmtId="0" fontId="8" fillId="7" borderId="26" xfId="4" applyFont="1" applyFill="1" applyBorder="1" applyAlignment="1">
      <alignment horizontal="left"/>
    </xf>
    <xf numFmtId="0" fontId="8" fillId="7" borderId="10" xfId="4" applyFont="1" applyFill="1" applyBorder="1" applyAlignment="1">
      <alignment horizontal="left"/>
    </xf>
  </cellXfs>
  <cellStyles count="11">
    <cellStyle name="Comma 2" xfId="7" xr:uid="{3DFBDEEB-9581-47F6-AEF5-FD785F0D1C85}"/>
    <cellStyle name="Currency 2" xfId="2" xr:uid="{DE413FEA-87A4-4135-8BA9-77C345D56B80}"/>
    <cellStyle name="Currency 2 2" xfId="6" xr:uid="{50A03AE4-23B9-439E-9AF7-29610EBE9DD0}"/>
    <cellStyle name="Currency 3" xfId="9" xr:uid="{2BCDF3AE-8973-449A-83D5-3FF258F95843}"/>
    <cellStyle name="Heading 4" xfId="4" builtinId="19"/>
    <cellStyle name="Normal" xfId="0" builtinId="0"/>
    <cellStyle name="Normal 2" xfId="1" xr:uid="{A1754273-6238-4A7E-A391-B71507F251BD}"/>
    <cellStyle name="Normal 2 2" xfId="3" xr:uid="{05EA46AA-1922-436E-B892-8487CBB50F86}"/>
    <cellStyle name="Normal 3" xfId="5" xr:uid="{5A81EA16-A327-4BD6-99B2-F10BA9F5AC27}"/>
    <cellStyle name="Percent" xfId="10" builtinId="5"/>
    <cellStyle name="Percent 3" xfId="8" xr:uid="{C2883E94-A823-44D3-9EF5-9ABE99C0267F}"/>
  </cellStyles>
  <dxfs count="256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644EC-1FCE-459C-AF2A-6AF6AF5F3CC7}">
  <dimension ref="A1:S1273"/>
  <sheetViews>
    <sheetView showGridLines="0" tabSelected="1" topLeftCell="A2" zoomScale="85" zoomScaleNormal="85" workbookViewId="0">
      <selection activeCell="G10" sqref="G10"/>
    </sheetView>
  </sheetViews>
  <sheetFormatPr defaultColWidth="9.109375" defaultRowHeight="14.4" outlineLevelRow="2" x14ac:dyDescent="0.3"/>
  <cols>
    <col min="1" max="1" width="9" style="1" customWidth="1"/>
    <col min="2" max="2" width="17.88671875" style="1" customWidth="1"/>
    <col min="3" max="3" width="9.109375" style="1"/>
    <col min="4" max="4" width="11.6640625" style="1" customWidth="1"/>
    <col min="5" max="5" width="16.33203125" style="1" bestFit="1" customWidth="1"/>
    <col min="6" max="6" width="17.5546875" style="1" customWidth="1"/>
    <col min="7" max="7" width="15.33203125" style="1" bestFit="1" customWidth="1"/>
    <col min="8" max="8" width="15" style="1" bestFit="1" customWidth="1"/>
    <col min="9" max="9" width="15.33203125" style="1" bestFit="1" customWidth="1"/>
    <col min="10" max="10" width="16.109375" style="1" bestFit="1" customWidth="1"/>
    <col min="11" max="13" width="14.88671875" style="1" bestFit="1" customWidth="1"/>
    <col min="14" max="14" width="16.109375" style="1" bestFit="1" customWidth="1"/>
    <col min="15" max="16" width="14.88671875" style="1" bestFit="1" customWidth="1"/>
    <col min="17" max="17" width="15.33203125" style="1" bestFit="1" customWidth="1"/>
    <col min="18" max="18" width="10.33203125" style="1" bestFit="1" customWidth="1"/>
    <col min="19" max="19" width="17.44140625" style="1" customWidth="1"/>
    <col min="20" max="20" width="14.33203125" style="1" customWidth="1"/>
    <col min="21" max="16384" width="9.109375" style="1"/>
  </cols>
  <sheetData>
    <row r="1" spans="1:18" hidden="1" x14ac:dyDescent="0.3">
      <c r="F1" s="1">
        <v>7</v>
      </c>
      <c r="G1" s="1">
        <v>8</v>
      </c>
      <c r="H1" s="1">
        <v>9</v>
      </c>
      <c r="I1" s="1">
        <v>10</v>
      </c>
      <c r="J1" s="1">
        <v>11</v>
      </c>
      <c r="K1" s="1">
        <v>12</v>
      </c>
      <c r="L1" s="1">
        <v>1</v>
      </c>
      <c r="M1" s="1">
        <v>2</v>
      </c>
      <c r="N1" s="1">
        <v>3</v>
      </c>
      <c r="O1" s="1">
        <v>4</v>
      </c>
      <c r="P1" s="1">
        <v>5</v>
      </c>
      <c r="Q1" s="1">
        <v>6</v>
      </c>
    </row>
    <row r="2" spans="1:18" x14ac:dyDescent="0.3"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</row>
    <row r="3" spans="1:18" x14ac:dyDescent="0.3">
      <c r="A3" s="1">
        <v>0</v>
      </c>
      <c r="B3" s="14"/>
      <c r="C3" s="4" t="s">
        <v>15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</row>
    <row r="4" spans="1:18" x14ac:dyDescent="0.3">
      <c r="B4" s="2" t="s">
        <v>15</v>
      </c>
      <c r="C4" s="7" t="s">
        <v>16</v>
      </c>
      <c r="D4" s="8" t="s">
        <v>17</v>
      </c>
      <c r="E4" s="9">
        <v>769989263.86799991</v>
      </c>
      <c r="F4" s="10">
        <v>64315510.349999994</v>
      </c>
      <c r="G4" s="10">
        <v>62657188.117999978</v>
      </c>
      <c r="H4" s="10">
        <v>68547168.180000007</v>
      </c>
      <c r="I4" s="10">
        <v>64566548.100000009</v>
      </c>
      <c r="J4" s="10">
        <v>64442942.729999997</v>
      </c>
      <c r="K4" s="10">
        <v>64500294.070000038</v>
      </c>
      <c r="L4" s="10">
        <v>65450577.770000003</v>
      </c>
      <c r="M4" s="10">
        <v>63352693.790000007</v>
      </c>
      <c r="N4" s="10">
        <v>62941031.929999992</v>
      </c>
      <c r="O4" s="10">
        <v>62139839.269999988</v>
      </c>
      <c r="P4" s="10">
        <v>67227880.429999992</v>
      </c>
      <c r="Q4" s="10">
        <v>59847589.130000018</v>
      </c>
    </row>
    <row r="5" spans="1:18" x14ac:dyDescent="0.3">
      <c r="B5" s="2" t="s">
        <v>15</v>
      </c>
      <c r="C5" s="11" t="s">
        <v>16</v>
      </c>
      <c r="D5" s="12" t="s">
        <v>18</v>
      </c>
      <c r="E5" s="13">
        <v>749253742.15799999</v>
      </c>
      <c r="F5" s="13">
        <v>62491062.280000001</v>
      </c>
      <c r="G5" s="13">
        <v>60898300.617999986</v>
      </c>
      <c r="H5" s="13">
        <v>66758071.609999992</v>
      </c>
      <c r="I5" s="13">
        <v>62836657.660000011</v>
      </c>
      <c r="J5" s="13">
        <v>62609663.089999996</v>
      </c>
      <c r="K5" s="13">
        <v>63307582.920000032</v>
      </c>
      <c r="L5" s="13">
        <v>63487849.110000007</v>
      </c>
      <c r="M5" s="13">
        <v>61588801.790000007</v>
      </c>
      <c r="N5" s="13">
        <v>61132588.200000003</v>
      </c>
      <c r="O5" s="13">
        <v>60379126.539999992</v>
      </c>
      <c r="P5" s="13">
        <v>65571817.139999993</v>
      </c>
      <c r="Q5" s="13">
        <v>58192221.200000018</v>
      </c>
      <c r="R5" s="14"/>
    </row>
    <row r="6" spans="1:18" x14ac:dyDescent="0.3">
      <c r="B6" s="2" t="s">
        <v>15</v>
      </c>
      <c r="C6" s="7" t="s">
        <v>16</v>
      </c>
      <c r="D6" s="8" t="s">
        <v>19</v>
      </c>
      <c r="E6" s="9">
        <v>20735521.710000001</v>
      </c>
      <c r="F6" s="9">
        <v>1824448.0699999996</v>
      </c>
      <c r="G6" s="9">
        <v>1758887.4999999998</v>
      </c>
      <c r="H6" s="9">
        <v>1789096.57</v>
      </c>
      <c r="I6" s="9">
        <v>1729890.44</v>
      </c>
      <c r="J6" s="9">
        <v>1833279.6400000004</v>
      </c>
      <c r="K6" s="9">
        <v>1192711.1499999994</v>
      </c>
      <c r="L6" s="9">
        <v>1962728.66</v>
      </c>
      <c r="M6" s="9">
        <v>1763892</v>
      </c>
      <c r="N6" s="9">
        <v>1808443.7300000002</v>
      </c>
      <c r="O6" s="9">
        <v>1760712.73</v>
      </c>
      <c r="P6" s="9">
        <v>1656063.2900000003</v>
      </c>
      <c r="Q6" s="9">
        <v>1655367.9300000004</v>
      </c>
    </row>
    <row r="7" spans="1:18" x14ac:dyDescent="0.3">
      <c r="C7" s="4" t="s">
        <v>20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/>
    </row>
    <row r="8" spans="1:18" x14ac:dyDescent="0.3">
      <c r="B8" s="2" t="s">
        <v>21</v>
      </c>
      <c r="C8" s="7" t="s">
        <v>16</v>
      </c>
      <c r="D8" s="8" t="s">
        <v>22</v>
      </c>
      <c r="E8" s="9">
        <v>644394483.04519963</v>
      </c>
      <c r="F8" s="10">
        <v>61003433.099999957</v>
      </c>
      <c r="G8" s="10">
        <v>58345134.459999874</v>
      </c>
      <c r="H8" s="10">
        <v>63094531.357499972</v>
      </c>
      <c r="I8" s="10">
        <v>59311140.777199909</v>
      </c>
      <c r="J8" s="10">
        <v>58746177.268000007</v>
      </c>
      <c r="K8" s="10">
        <v>58672348.870000064</v>
      </c>
      <c r="L8" s="10">
        <v>58679750.839999951</v>
      </c>
      <c r="M8" s="10">
        <v>57357761.945499972</v>
      </c>
      <c r="N8" s="10">
        <v>54544856.599999964</v>
      </c>
      <c r="O8" s="10">
        <v>52418911.870000035</v>
      </c>
      <c r="P8" s="10">
        <v>49945387.270999856</v>
      </c>
      <c r="Q8" s="10">
        <v>12275048.685999976</v>
      </c>
    </row>
    <row r="9" spans="1:18" x14ac:dyDescent="0.3">
      <c r="B9" s="2" t="s">
        <v>21</v>
      </c>
      <c r="C9" s="11" t="s">
        <v>16</v>
      </c>
      <c r="D9" s="12" t="s">
        <v>23</v>
      </c>
      <c r="E9" s="13">
        <v>630538965.72519946</v>
      </c>
      <c r="F9" s="13">
        <v>59684482.599999957</v>
      </c>
      <c r="G9" s="13">
        <v>57099450.439999871</v>
      </c>
      <c r="H9" s="13">
        <v>61830555.767499968</v>
      </c>
      <c r="I9" s="13">
        <v>58104002.707199909</v>
      </c>
      <c r="J9" s="13">
        <v>57427774.78800001</v>
      </c>
      <c r="K9" s="13">
        <v>57424727.000000067</v>
      </c>
      <c r="L9" s="13">
        <v>57443584.289999954</v>
      </c>
      <c r="M9" s="13">
        <v>56135498.085499972</v>
      </c>
      <c r="N9" s="13">
        <v>53350053.699999966</v>
      </c>
      <c r="O9" s="13">
        <v>51250073.430000037</v>
      </c>
      <c r="P9" s="13">
        <v>48879859.29099986</v>
      </c>
      <c r="Q9" s="13">
        <v>11908903.625999976</v>
      </c>
      <c r="R9" s="14"/>
    </row>
    <row r="10" spans="1:18" x14ac:dyDescent="0.3">
      <c r="B10" s="2" t="s">
        <v>21</v>
      </c>
      <c r="C10" s="7" t="s">
        <v>16</v>
      </c>
      <c r="D10" s="8" t="s">
        <v>24</v>
      </c>
      <c r="E10" s="9">
        <v>13855517.320000004</v>
      </c>
      <c r="F10" s="9">
        <v>1318950.5000000002</v>
      </c>
      <c r="G10" s="9">
        <v>1245684.0200000005</v>
      </c>
      <c r="H10" s="9">
        <v>1263975.5900000008</v>
      </c>
      <c r="I10" s="9">
        <v>1207138.0699999998</v>
      </c>
      <c r="J10" s="9">
        <v>1318402.4800000002</v>
      </c>
      <c r="K10" s="9">
        <v>1247621.8700000006</v>
      </c>
      <c r="L10" s="9">
        <v>1236166.5500000003</v>
      </c>
      <c r="M10" s="9">
        <v>1222263.8600000001</v>
      </c>
      <c r="N10" s="9">
        <v>1194802.8999999997</v>
      </c>
      <c r="O10" s="9">
        <v>1168838.4399999995</v>
      </c>
      <c r="P10" s="9">
        <v>1065527.9799999997</v>
      </c>
      <c r="Q10" s="9">
        <v>366145.06</v>
      </c>
    </row>
    <row r="11" spans="1:18" hidden="1" outlineLevel="1" x14ac:dyDescent="0.3">
      <c r="C11" s="4" t="s">
        <v>25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6"/>
    </row>
    <row r="12" spans="1:18" hidden="1" outlineLevel="1" x14ac:dyDescent="0.3">
      <c r="B12" s="1" t="s">
        <v>25</v>
      </c>
      <c r="C12" s="7" t="s">
        <v>16</v>
      </c>
      <c r="D12" s="8" t="s">
        <v>26</v>
      </c>
      <c r="E12" s="15">
        <v>0.83688762075476009</v>
      </c>
      <c r="F12" s="15">
        <v>0.94850266705533437</v>
      </c>
      <c r="G12" s="15">
        <v>0.93118022388940636</v>
      </c>
      <c r="H12" s="15">
        <v>0.92045423658958747</v>
      </c>
      <c r="I12" s="15">
        <v>0.91860479648593607</v>
      </c>
      <c r="J12" s="15">
        <v>0.91159985530350418</v>
      </c>
      <c r="K12" s="15">
        <v>0.90964467241536762</v>
      </c>
      <c r="L12" s="15">
        <v>0.89655053995407918</v>
      </c>
      <c r="M12" s="15">
        <v>0.90537210833730464</v>
      </c>
      <c r="N12" s="15">
        <v>0.86660251552059309</v>
      </c>
      <c r="O12" s="15">
        <v>0.84356368612795807</v>
      </c>
      <c r="P12" s="15">
        <v>0.74292669873780615</v>
      </c>
      <c r="Q12" s="15">
        <v>0.20510514900335089</v>
      </c>
    </row>
    <row r="13" spans="1:18" hidden="1" outlineLevel="1" x14ac:dyDescent="0.3">
      <c r="B13" s="1" t="s">
        <v>25</v>
      </c>
      <c r="C13" s="11" t="s">
        <v>16</v>
      </c>
      <c r="D13" s="12" t="s">
        <v>27</v>
      </c>
      <c r="E13" s="16">
        <v>0.84155597796431647</v>
      </c>
      <c r="F13" s="16">
        <v>0.95508830258918032</v>
      </c>
      <c r="G13" s="16">
        <v>0.93761976706329841</v>
      </c>
      <c r="H13" s="16">
        <v>0.92618846345223205</v>
      </c>
      <c r="I13" s="16">
        <v>0.92468321630969286</v>
      </c>
      <c r="J13" s="16">
        <v>0.91723500740530839</v>
      </c>
      <c r="K13" s="16">
        <v>0.90707501931586998</v>
      </c>
      <c r="L13" s="16">
        <v>0.9047965098088665</v>
      </c>
      <c r="M13" s="16">
        <v>0.91145624616802545</v>
      </c>
      <c r="N13" s="16">
        <v>0.87269417622988787</v>
      </c>
      <c r="O13" s="16">
        <v>0.8488044853720742</v>
      </c>
      <c r="P13" s="16">
        <v>0.7454400598146953</v>
      </c>
      <c r="Q13" s="16">
        <v>0.20464768968124511</v>
      </c>
    </row>
    <row r="14" spans="1:18" hidden="1" outlineLevel="1" x14ac:dyDescent="0.3">
      <c r="B14" s="1" t="s">
        <v>25</v>
      </c>
      <c r="C14" s="7" t="s">
        <v>16</v>
      </c>
      <c r="D14" s="8" t="s">
        <v>28</v>
      </c>
      <c r="E14" s="15">
        <v>0.66820201168692961</v>
      </c>
      <c r="F14" s="15">
        <v>0.72293123695211592</v>
      </c>
      <c r="G14" s="15">
        <v>0.70822268052959647</v>
      </c>
      <c r="H14" s="15">
        <v>0.70648818582218886</v>
      </c>
      <c r="I14" s="15">
        <v>0.69781186258246497</v>
      </c>
      <c r="J14" s="15">
        <v>0.71914968738757168</v>
      </c>
      <c r="K14" s="15">
        <v>1.0460385735473348</v>
      </c>
      <c r="L14" s="15">
        <v>0.62982040013620644</v>
      </c>
      <c r="M14" s="15">
        <v>0.69293576931013923</v>
      </c>
      <c r="N14" s="15">
        <v>0.66068016393299644</v>
      </c>
      <c r="O14" s="15">
        <v>0.66384391961543865</v>
      </c>
      <c r="P14" s="15">
        <v>0.64341018029570574</v>
      </c>
      <c r="Q14" s="15">
        <v>0.22118651289807209</v>
      </c>
    </row>
    <row r="15" spans="1:18" hidden="1" outlineLevel="1" x14ac:dyDescent="0.3">
      <c r="C15" s="4" t="s">
        <v>29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6"/>
    </row>
    <row r="16" spans="1:18" hidden="1" outlineLevel="1" x14ac:dyDescent="0.3">
      <c r="B16" s="2" t="s">
        <v>30</v>
      </c>
      <c r="C16" s="7" t="s">
        <v>16</v>
      </c>
      <c r="D16" s="8" t="s">
        <v>22</v>
      </c>
      <c r="E16" s="9">
        <v>644394483.04519963</v>
      </c>
      <c r="F16" s="10">
        <v>61003433.099999957</v>
      </c>
      <c r="G16" s="10">
        <v>58345134.459999874</v>
      </c>
      <c r="H16" s="10">
        <v>63094531.357499972</v>
      </c>
      <c r="I16" s="10">
        <v>59311140.777199909</v>
      </c>
      <c r="J16" s="10">
        <v>58746177.268000007</v>
      </c>
      <c r="K16" s="10">
        <v>58672348.870000064</v>
      </c>
      <c r="L16" s="10">
        <v>58679750.839999951</v>
      </c>
      <c r="M16" s="10">
        <v>57357761.945499972</v>
      </c>
      <c r="N16" s="10">
        <v>54544856.599999964</v>
      </c>
      <c r="O16" s="10">
        <v>52418911.870000035</v>
      </c>
      <c r="P16" s="10">
        <v>49945387.270999856</v>
      </c>
      <c r="Q16" s="10">
        <v>12275048.685999976</v>
      </c>
    </row>
    <row r="17" spans="2:18" hidden="1" outlineLevel="1" x14ac:dyDescent="0.3">
      <c r="B17" s="2" t="s">
        <v>30</v>
      </c>
      <c r="C17" s="11" t="s">
        <v>16</v>
      </c>
      <c r="D17" s="12" t="s">
        <v>23</v>
      </c>
      <c r="E17" s="13">
        <v>630538965.72519946</v>
      </c>
      <c r="F17" s="13">
        <v>59684482.599999957</v>
      </c>
      <c r="G17" s="13">
        <v>57099450.439999871</v>
      </c>
      <c r="H17" s="13">
        <v>61830555.767499968</v>
      </c>
      <c r="I17" s="13">
        <v>58104002.707199909</v>
      </c>
      <c r="J17" s="13">
        <v>57427774.78800001</v>
      </c>
      <c r="K17" s="13">
        <v>57424727.000000067</v>
      </c>
      <c r="L17" s="13">
        <v>57443584.289999954</v>
      </c>
      <c r="M17" s="13">
        <v>56135498.085499972</v>
      </c>
      <c r="N17" s="13">
        <v>53350053.699999966</v>
      </c>
      <c r="O17" s="13">
        <v>51250073.430000037</v>
      </c>
      <c r="P17" s="13">
        <v>48879859.29099986</v>
      </c>
      <c r="Q17" s="13">
        <v>11908903.625999976</v>
      </c>
      <c r="R17" s="14"/>
    </row>
    <row r="18" spans="2:18" hidden="1" outlineLevel="1" x14ac:dyDescent="0.3">
      <c r="B18" s="2" t="s">
        <v>30</v>
      </c>
      <c r="C18" s="7" t="s">
        <v>16</v>
      </c>
      <c r="D18" s="8" t="s">
        <v>24</v>
      </c>
      <c r="E18" s="9">
        <v>13855517.320000004</v>
      </c>
      <c r="F18" s="9">
        <v>1318950.5000000002</v>
      </c>
      <c r="G18" s="9">
        <v>1245684.0200000005</v>
      </c>
      <c r="H18" s="9">
        <v>1263975.5900000008</v>
      </c>
      <c r="I18" s="9">
        <v>1207138.0699999998</v>
      </c>
      <c r="J18" s="9">
        <v>1318402.4800000002</v>
      </c>
      <c r="K18" s="9">
        <v>1247621.8700000006</v>
      </c>
      <c r="L18" s="9">
        <v>1236166.5500000003</v>
      </c>
      <c r="M18" s="9">
        <v>1222263.8600000001</v>
      </c>
      <c r="N18" s="9">
        <v>1194802.8999999997</v>
      </c>
      <c r="O18" s="9">
        <v>1168838.4399999995</v>
      </c>
      <c r="P18" s="9">
        <v>1065527.9799999997</v>
      </c>
      <c r="Q18" s="9">
        <v>366145.06</v>
      </c>
    </row>
    <row r="19" spans="2:18" hidden="1" outlineLevel="1" x14ac:dyDescent="0.3">
      <c r="C19" s="4" t="s">
        <v>31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6"/>
    </row>
    <row r="20" spans="2:18" hidden="1" outlineLevel="1" x14ac:dyDescent="0.3">
      <c r="B20" s="1" t="s">
        <v>31</v>
      </c>
      <c r="C20" s="7" t="s">
        <v>16</v>
      </c>
      <c r="D20" s="8" t="s">
        <v>26</v>
      </c>
      <c r="E20" s="15">
        <v>0.83688762075476009</v>
      </c>
      <c r="F20" s="15">
        <v>0.94850266705533437</v>
      </c>
      <c r="G20" s="15">
        <v>0.93118022388940636</v>
      </c>
      <c r="H20" s="15">
        <v>0.92045423658958747</v>
      </c>
      <c r="I20" s="15">
        <v>0.91860479648593607</v>
      </c>
      <c r="J20" s="15">
        <v>0.91159985530350418</v>
      </c>
      <c r="K20" s="15">
        <v>0.90964467241536762</v>
      </c>
      <c r="L20" s="15">
        <v>0.89655053995407918</v>
      </c>
      <c r="M20" s="15">
        <v>0.90537210833730464</v>
      </c>
      <c r="N20" s="15">
        <v>0.86660251552059309</v>
      </c>
      <c r="O20" s="15">
        <v>0.84356368612795807</v>
      </c>
      <c r="P20" s="15">
        <v>0.74292669873780615</v>
      </c>
      <c r="Q20" s="15">
        <v>0.20510514900335089</v>
      </c>
    </row>
    <row r="21" spans="2:18" hidden="1" outlineLevel="1" x14ac:dyDescent="0.3">
      <c r="B21" s="1" t="s">
        <v>31</v>
      </c>
      <c r="C21" s="11" t="s">
        <v>16</v>
      </c>
      <c r="D21" s="12" t="s">
        <v>27</v>
      </c>
      <c r="E21" s="16">
        <v>0.84155597796431647</v>
      </c>
      <c r="F21" s="16">
        <v>0.95508830258918032</v>
      </c>
      <c r="G21" s="16">
        <v>0.93761976706329841</v>
      </c>
      <c r="H21" s="16">
        <v>0.92618846345223205</v>
      </c>
      <c r="I21" s="16">
        <v>0.92468321630969286</v>
      </c>
      <c r="J21" s="16">
        <v>0.91723500740530839</v>
      </c>
      <c r="K21" s="16">
        <v>0.90707501931586998</v>
      </c>
      <c r="L21" s="16">
        <v>0.9047965098088665</v>
      </c>
      <c r="M21" s="16">
        <v>0.91145624616802545</v>
      </c>
      <c r="N21" s="16">
        <v>0.87269417622988787</v>
      </c>
      <c r="O21" s="16">
        <v>0.8488044853720742</v>
      </c>
      <c r="P21" s="16">
        <v>0.7454400598146953</v>
      </c>
      <c r="Q21" s="16">
        <v>0.20464768968124511</v>
      </c>
    </row>
    <row r="22" spans="2:18" hidden="1" outlineLevel="1" x14ac:dyDescent="0.3">
      <c r="B22" s="1" t="s">
        <v>31</v>
      </c>
      <c r="C22" s="7" t="s">
        <v>16</v>
      </c>
      <c r="D22" s="8" t="s">
        <v>28</v>
      </c>
      <c r="E22" s="15">
        <v>0.66820201168692961</v>
      </c>
      <c r="F22" s="15">
        <v>0.72293123695211592</v>
      </c>
      <c r="G22" s="15">
        <v>0.70822268052959647</v>
      </c>
      <c r="H22" s="15">
        <v>0.70648818582218886</v>
      </c>
      <c r="I22" s="15">
        <v>0.69781186258246497</v>
      </c>
      <c r="J22" s="15">
        <v>0.71914968738757168</v>
      </c>
      <c r="K22" s="15">
        <v>1.0460385735473348</v>
      </c>
      <c r="L22" s="15">
        <v>0.62982040013620644</v>
      </c>
      <c r="M22" s="15">
        <v>0.69293576931013923</v>
      </c>
      <c r="N22" s="15">
        <v>0.66068016393299644</v>
      </c>
      <c r="O22" s="15">
        <v>0.66384391961543865</v>
      </c>
      <c r="P22" s="15">
        <v>0.64341018029570574</v>
      </c>
      <c r="Q22" s="15">
        <v>0.22118651289807209</v>
      </c>
    </row>
    <row r="23" spans="2:18" hidden="1" outlineLevel="1" x14ac:dyDescent="0.3">
      <c r="C23" s="4" t="s">
        <v>32</v>
      </c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7"/>
    </row>
    <row r="24" spans="2:18" hidden="1" outlineLevel="1" x14ac:dyDescent="0.3">
      <c r="B24" s="2" t="s">
        <v>33</v>
      </c>
      <c r="C24" s="118" t="s">
        <v>16</v>
      </c>
      <c r="D24" s="119" t="s">
        <v>22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0">
        <v>0</v>
      </c>
    </row>
    <row r="25" spans="2:18" hidden="1" outlineLevel="1" x14ac:dyDescent="0.3">
      <c r="B25" s="2" t="s">
        <v>33</v>
      </c>
      <c r="C25" s="121" t="s">
        <v>16</v>
      </c>
      <c r="D25" s="122" t="s">
        <v>23</v>
      </c>
      <c r="E25" s="123">
        <v>0</v>
      </c>
      <c r="F25" s="123">
        <v>0</v>
      </c>
      <c r="G25" s="123">
        <v>0</v>
      </c>
      <c r="H25" s="123">
        <v>0</v>
      </c>
      <c r="I25" s="123">
        <v>0</v>
      </c>
      <c r="J25" s="123">
        <v>0</v>
      </c>
      <c r="K25" s="123">
        <v>0</v>
      </c>
      <c r="L25" s="123">
        <v>0</v>
      </c>
      <c r="M25" s="123">
        <v>0</v>
      </c>
      <c r="N25" s="123">
        <v>0</v>
      </c>
      <c r="O25" s="123">
        <v>0</v>
      </c>
      <c r="P25" s="123">
        <v>0</v>
      </c>
      <c r="Q25" s="123">
        <v>0</v>
      </c>
      <c r="R25" s="14"/>
    </row>
    <row r="26" spans="2:18" hidden="1" outlineLevel="1" x14ac:dyDescent="0.3">
      <c r="B26" s="2" t="s">
        <v>33</v>
      </c>
      <c r="C26" s="118" t="s">
        <v>16</v>
      </c>
      <c r="D26" s="119" t="s">
        <v>24</v>
      </c>
      <c r="E26" s="120">
        <v>0</v>
      </c>
      <c r="F26" s="120">
        <v>0</v>
      </c>
      <c r="G26" s="120">
        <v>0</v>
      </c>
      <c r="H26" s="120">
        <v>0</v>
      </c>
      <c r="I26" s="120">
        <v>0</v>
      </c>
      <c r="J26" s="120">
        <v>0</v>
      </c>
      <c r="K26" s="120">
        <v>0</v>
      </c>
      <c r="L26" s="120">
        <v>0</v>
      </c>
      <c r="M26" s="120">
        <v>0</v>
      </c>
      <c r="N26" s="120">
        <v>0</v>
      </c>
      <c r="O26" s="120">
        <v>0</v>
      </c>
      <c r="P26" s="120">
        <v>0</v>
      </c>
      <c r="Q26" s="120">
        <v>0</v>
      </c>
    </row>
    <row r="27" spans="2:18" hidden="1" outlineLevel="1" x14ac:dyDescent="0.3">
      <c r="C27" s="4" t="s">
        <v>34</v>
      </c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7"/>
    </row>
    <row r="28" spans="2:18" hidden="1" outlineLevel="1" x14ac:dyDescent="0.3">
      <c r="B28" s="1" t="s">
        <v>34</v>
      </c>
      <c r="C28" s="118" t="s">
        <v>16</v>
      </c>
      <c r="D28" s="119" t="s">
        <v>26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</row>
    <row r="29" spans="2:18" hidden="1" outlineLevel="1" x14ac:dyDescent="0.3">
      <c r="B29" s="1" t="s">
        <v>34</v>
      </c>
      <c r="C29" s="121" t="s">
        <v>16</v>
      </c>
      <c r="D29" s="122" t="s">
        <v>27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125">
        <v>0</v>
      </c>
      <c r="P29" s="125">
        <v>0</v>
      </c>
      <c r="Q29" s="125">
        <v>0</v>
      </c>
    </row>
    <row r="30" spans="2:18" hidden="1" outlineLevel="1" x14ac:dyDescent="0.3">
      <c r="B30" s="1" t="s">
        <v>34</v>
      </c>
      <c r="C30" s="118" t="s">
        <v>16</v>
      </c>
      <c r="D30" s="119" t="s">
        <v>28</v>
      </c>
      <c r="E30" s="124">
        <v>0</v>
      </c>
      <c r="F30" s="124">
        <v>0</v>
      </c>
      <c r="G30" s="124">
        <v>0</v>
      </c>
      <c r="H30" s="124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</row>
    <row r="31" spans="2:18" hidden="1" outlineLevel="1" x14ac:dyDescent="0.3">
      <c r="B31" s="1" t="s">
        <v>34</v>
      </c>
      <c r="C31" s="121" t="s">
        <v>16</v>
      </c>
      <c r="D31" s="122" t="s">
        <v>35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5">
        <v>0</v>
      </c>
      <c r="M31" s="125">
        <v>0</v>
      </c>
      <c r="N31" s="125">
        <v>0</v>
      </c>
      <c r="O31" s="125">
        <v>0</v>
      </c>
      <c r="P31" s="125">
        <v>0</v>
      </c>
      <c r="Q31" s="125">
        <v>0</v>
      </c>
    </row>
    <row r="32" spans="2:18" hidden="1" outlineLevel="1" x14ac:dyDescent="0.3">
      <c r="C32" s="4" t="s">
        <v>36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7"/>
    </row>
    <row r="33" spans="2:18" hidden="1" outlineLevel="1" x14ac:dyDescent="0.3">
      <c r="B33" s="2" t="s">
        <v>37</v>
      </c>
      <c r="C33" s="118" t="s">
        <v>16</v>
      </c>
      <c r="D33" s="119" t="s">
        <v>22</v>
      </c>
      <c r="E33" s="120"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</row>
    <row r="34" spans="2:18" hidden="1" outlineLevel="1" x14ac:dyDescent="0.3">
      <c r="B34" s="2" t="s">
        <v>37</v>
      </c>
      <c r="C34" s="121" t="s">
        <v>16</v>
      </c>
      <c r="D34" s="122" t="s">
        <v>23</v>
      </c>
      <c r="E34" s="123">
        <v>0</v>
      </c>
      <c r="F34" s="123">
        <v>0</v>
      </c>
      <c r="G34" s="123">
        <v>0</v>
      </c>
      <c r="H34" s="123">
        <v>0</v>
      </c>
      <c r="I34" s="123">
        <v>0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123">
        <v>0</v>
      </c>
      <c r="P34" s="123">
        <v>0</v>
      </c>
      <c r="Q34" s="123">
        <v>0</v>
      </c>
      <c r="R34" s="14"/>
    </row>
    <row r="35" spans="2:18" hidden="1" outlineLevel="1" x14ac:dyDescent="0.3">
      <c r="B35" s="2" t="s">
        <v>37</v>
      </c>
      <c r="C35" s="118" t="s">
        <v>16</v>
      </c>
      <c r="D35" s="119" t="s">
        <v>24</v>
      </c>
      <c r="E35" s="120">
        <v>0</v>
      </c>
      <c r="F35" s="120">
        <v>0</v>
      </c>
      <c r="G35" s="120">
        <v>0</v>
      </c>
      <c r="H35" s="120">
        <v>0</v>
      </c>
      <c r="I35" s="120">
        <v>0</v>
      </c>
      <c r="J35" s="120">
        <v>0</v>
      </c>
      <c r="K35" s="120">
        <v>0</v>
      </c>
      <c r="L35" s="120">
        <v>0</v>
      </c>
      <c r="M35" s="120">
        <v>0</v>
      </c>
      <c r="N35" s="120">
        <v>0</v>
      </c>
      <c r="O35" s="120">
        <v>0</v>
      </c>
      <c r="P35" s="120">
        <v>0</v>
      </c>
      <c r="Q35" s="120">
        <v>0</v>
      </c>
    </row>
    <row r="36" spans="2:18" hidden="1" outlineLevel="1" x14ac:dyDescent="0.3">
      <c r="C36" s="4" t="s">
        <v>38</v>
      </c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7"/>
    </row>
    <row r="37" spans="2:18" hidden="1" outlineLevel="1" x14ac:dyDescent="0.3">
      <c r="B37" s="1" t="s">
        <v>38</v>
      </c>
      <c r="C37" s="118" t="s">
        <v>16</v>
      </c>
      <c r="D37" s="119" t="s">
        <v>26</v>
      </c>
      <c r="E37" s="124">
        <v>0</v>
      </c>
      <c r="F37" s="124">
        <v>0</v>
      </c>
      <c r="G37" s="124">
        <v>0</v>
      </c>
      <c r="H37" s="124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</row>
    <row r="38" spans="2:18" hidden="1" outlineLevel="1" x14ac:dyDescent="0.3">
      <c r="B38" s="1" t="s">
        <v>38</v>
      </c>
      <c r="C38" s="121" t="s">
        <v>16</v>
      </c>
      <c r="D38" s="122" t="s">
        <v>27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0</v>
      </c>
      <c r="L38" s="125">
        <v>0</v>
      </c>
      <c r="M38" s="125">
        <v>0</v>
      </c>
      <c r="N38" s="125">
        <v>0</v>
      </c>
      <c r="O38" s="125">
        <v>0</v>
      </c>
      <c r="P38" s="125">
        <v>0</v>
      </c>
      <c r="Q38" s="125">
        <v>0</v>
      </c>
    </row>
    <row r="39" spans="2:18" hidden="1" outlineLevel="1" x14ac:dyDescent="0.3">
      <c r="B39" s="1" t="s">
        <v>38</v>
      </c>
      <c r="C39" s="118" t="s">
        <v>16</v>
      </c>
      <c r="D39" s="119" t="s">
        <v>28</v>
      </c>
      <c r="E39" s="124">
        <v>0</v>
      </c>
      <c r="F39" s="124">
        <v>0</v>
      </c>
      <c r="G39" s="124">
        <v>0</v>
      </c>
      <c r="H39" s="124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</row>
    <row r="40" spans="2:18" hidden="1" outlineLevel="1" x14ac:dyDescent="0.3">
      <c r="B40" s="1" t="s">
        <v>38</v>
      </c>
      <c r="C40" s="121" t="s">
        <v>16</v>
      </c>
      <c r="D40" s="122" t="s">
        <v>35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5">
        <v>0</v>
      </c>
      <c r="M40" s="125">
        <v>0</v>
      </c>
      <c r="N40" s="125">
        <v>0</v>
      </c>
      <c r="O40" s="125">
        <v>0</v>
      </c>
      <c r="P40" s="125">
        <v>0</v>
      </c>
      <c r="Q40" s="125">
        <v>0</v>
      </c>
    </row>
    <row r="41" spans="2:18" hidden="1" outlineLevel="1" x14ac:dyDescent="0.3">
      <c r="C41" s="4" t="s">
        <v>39</v>
      </c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7"/>
    </row>
    <row r="42" spans="2:18" hidden="1" outlineLevel="1" x14ac:dyDescent="0.3">
      <c r="B42" s="2" t="s">
        <v>40</v>
      </c>
      <c r="C42" s="118" t="s">
        <v>16</v>
      </c>
      <c r="D42" s="119" t="s">
        <v>22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</row>
    <row r="43" spans="2:18" hidden="1" outlineLevel="1" x14ac:dyDescent="0.3">
      <c r="B43" s="2" t="s">
        <v>40</v>
      </c>
      <c r="C43" s="121" t="s">
        <v>16</v>
      </c>
      <c r="D43" s="122" t="s">
        <v>23</v>
      </c>
      <c r="E43" s="123">
        <v>0</v>
      </c>
      <c r="F43" s="123">
        <v>0</v>
      </c>
      <c r="G43" s="123">
        <v>0</v>
      </c>
      <c r="H43" s="123">
        <v>0</v>
      </c>
      <c r="I43" s="123">
        <v>0</v>
      </c>
      <c r="J43" s="123">
        <v>0</v>
      </c>
      <c r="K43" s="123">
        <v>0</v>
      </c>
      <c r="L43" s="123">
        <v>0</v>
      </c>
      <c r="M43" s="123">
        <v>0</v>
      </c>
      <c r="N43" s="123">
        <v>0</v>
      </c>
      <c r="O43" s="123">
        <v>0</v>
      </c>
      <c r="P43" s="123">
        <v>0</v>
      </c>
      <c r="Q43" s="123">
        <v>0</v>
      </c>
      <c r="R43" s="14"/>
    </row>
    <row r="44" spans="2:18" hidden="1" outlineLevel="1" x14ac:dyDescent="0.3">
      <c r="B44" s="2" t="s">
        <v>40</v>
      </c>
      <c r="C44" s="118" t="s">
        <v>16</v>
      </c>
      <c r="D44" s="119" t="s">
        <v>24</v>
      </c>
      <c r="E44" s="120">
        <v>0</v>
      </c>
      <c r="F44" s="120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0">
        <v>0</v>
      </c>
      <c r="M44" s="120">
        <v>0</v>
      </c>
      <c r="N44" s="120">
        <v>0</v>
      </c>
      <c r="O44" s="120">
        <v>0</v>
      </c>
      <c r="P44" s="120">
        <v>0</v>
      </c>
      <c r="Q44" s="120">
        <v>0</v>
      </c>
    </row>
    <row r="45" spans="2:18" hidden="1" outlineLevel="1" x14ac:dyDescent="0.3">
      <c r="C45" s="4" t="s">
        <v>41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7"/>
    </row>
    <row r="46" spans="2:18" hidden="1" outlineLevel="1" x14ac:dyDescent="0.3">
      <c r="B46" s="1" t="s">
        <v>41</v>
      </c>
      <c r="C46" s="118" t="s">
        <v>16</v>
      </c>
      <c r="D46" s="119" t="s">
        <v>26</v>
      </c>
      <c r="E46" s="124">
        <v>0</v>
      </c>
      <c r="F46" s="124">
        <v>0</v>
      </c>
      <c r="G46" s="124">
        <v>0</v>
      </c>
      <c r="H46" s="124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</row>
    <row r="47" spans="2:18" hidden="1" outlineLevel="1" x14ac:dyDescent="0.3">
      <c r="B47" s="1" t="s">
        <v>41</v>
      </c>
      <c r="C47" s="121" t="s">
        <v>16</v>
      </c>
      <c r="D47" s="122" t="s">
        <v>27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L47" s="125">
        <v>0</v>
      </c>
      <c r="M47" s="125">
        <v>0</v>
      </c>
      <c r="N47" s="125">
        <v>0</v>
      </c>
      <c r="O47" s="125">
        <v>0</v>
      </c>
      <c r="P47" s="125">
        <v>0</v>
      </c>
      <c r="Q47" s="125">
        <v>0</v>
      </c>
    </row>
    <row r="48" spans="2:18" hidden="1" outlineLevel="1" x14ac:dyDescent="0.3">
      <c r="B48" s="1" t="s">
        <v>41</v>
      </c>
      <c r="C48" s="118" t="s">
        <v>16</v>
      </c>
      <c r="D48" s="119" t="s">
        <v>28</v>
      </c>
      <c r="E48" s="124">
        <v>0</v>
      </c>
      <c r="F48" s="124">
        <v>0</v>
      </c>
      <c r="G48" s="124">
        <v>0</v>
      </c>
      <c r="H48" s="124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</row>
    <row r="49" spans="2:18" hidden="1" outlineLevel="1" x14ac:dyDescent="0.3">
      <c r="B49" s="1" t="s">
        <v>41</v>
      </c>
      <c r="C49" s="121" t="s">
        <v>16</v>
      </c>
      <c r="D49" s="122" t="s">
        <v>35</v>
      </c>
      <c r="E49" s="125">
        <v>0</v>
      </c>
      <c r="F49" s="125">
        <v>0</v>
      </c>
      <c r="G49" s="125">
        <v>0</v>
      </c>
      <c r="H49" s="125">
        <v>0</v>
      </c>
      <c r="I49" s="125">
        <v>0</v>
      </c>
      <c r="J49" s="125">
        <v>0</v>
      </c>
      <c r="K49" s="125">
        <v>0</v>
      </c>
      <c r="L49" s="125">
        <v>0</v>
      </c>
      <c r="M49" s="125">
        <v>0</v>
      </c>
      <c r="N49" s="125">
        <v>0</v>
      </c>
      <c r="O49" s="125">
        <v>0</v>
      </c>
      <c r="P49" s="125">
        <v>0</v>
      </c>
      <c r="Q49" s="125">
        <v>0</v>
      </c>
    </row>
    <row r="50" spans="2:18" hidden="1" outlineLevel="1" x14ac:dyDescent="0.3">
      <c r="C50" s="4" t="s">
        <v>42</v>
      </c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7"/>
    </row>
    <row r="51" spans="2:18" hidden="1" outlineLevel="1" x14ac:dyDescent="0.3">
      <c r="B51" s="2" t="s">
        <v>43</v>
      </c>
      <c r="C51" s="118" t="s">
        <v>16</v>
      </c>
      <c r="D51" s="119" t="s">
        <v>22</v>
      </c>
      <c r="E51" s="120">
        <v>0</v>
      </c>
      <c r="F51" s="120">
        <v>0</v>
      </c>
      <c r="G51" s="120">
        <v>0</v>
      </c>
      <c r="H51" s="120">
        <v>0</v>
      </c>
      <c r="I51" s="120">
        <v>0</v>
      </c>
      <c r="J51" s="120">
        <v>0</v>
      </c>
      <c r="K51" s="120">
        <v>0</v>
      </c>
      <c r="L51" s="120">
        <v>0</v>
      </c>
      <c r="M51" s="120">
        <v>0</v>
      </c>
      <c r="N51" s="120">
        <v>0</v>
      </c>
      <c r="O51" s="120">
        <v>0</v>
      </c>
      <c r="P51" s="120">
        <v>0</v>
      </c>
      <c r="Q51" s="120">
        <v>0</v>
      </c>
    </row>
    <row r="52" spans="2:18" hidden="1" outlineLevel="1" x14ac:dyDescent="0.3">
      <c r="B52" s="2" t="s">
        <v>43</v>
      </c>
      <c r="C52" s="121" t="s">
        <v>16</v>
      </c>
      <c r="D52" s="122" t="s">
        <v>23</v>
      </c>
      <c r="E52" s="123">
        <v>0</v>
      </c>
      <c r="F52" s="123">
        <v>0</v>
      </c>
      <c r="G52" s="123">
        <v>0</v>
      </c>
      <c r="H52" s="123">
        <v>0</v>
      </c>
      <c r="I52" s="123">
        <v>0</v>
      </c>
      <c r="J52" s="123">
        <v>0</v>
      </c>
      <c r="K52" s="123">
        <v>0</v>
      </c>
      <c r="L52" s="123">
        <v>0</v>
      </c>
      <c r="M52" s="123">
        <v>0</v>
      </c>
      <c r="N52" s="123">
        <v>0</v>
      </c>
      <c r="O52" s="123">
        <v>0</v>
      </c>
      <c r="P52" s="123">
        <v>0</v>
      </c>
      <c r="Q52" s="123">
        <v>0</v>
      </c>
      <c r="R52" s="14"/>
    </row>
    <row r="53" spans="2:18" hidden="1" outlineLevel="1" x14ac:dyDescent="0.3">
      <c r="B53" s="2" t="s">
        <v>43</v>
      </c>
      <c r="C53" s="118" t="s">
        <v>16</v>
      </c>
      <c r="D53" s="119" t="s">
        <v>24</v>
      </c>
      <c r="E53" s="120">
        <v>0</v>
      </c>
      <c r="F53" s="120">
        <v>0</v>
      </c>
      <c r="G53" s="120">
        <v>0</v>
      </c>
      <c r="H53" s="120">
        <v>0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0">
        <v>0</v>
      </c>
      <c r="O53" s="120">
        <v>0</v>
      </c>
      <c r="P53" s="120">
        <v>0</v>
      </c>
      <c r="Q53" s="120">
        <v>0</v>
      </c>
    </row>
    <row r="54" spans="2:18" hidden="1" outlineLevel="1" x14ac:dyDescent="0.3">
      <c r="C54" s="4" t="s">
        <v>44</v>
      </c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7"/>
    </row>
    <row r="55" spans="2:18" hidden="1" outlineLevel="1" x14ac:dyDescent="0.3">
      <c r="B55" s="1" t="s">
        <v>44</v>
      </c>
      <c r="C55" s="118" t="s">
        <v>16</v>
      </c>
      <c r="D55" s="119" t="s">
        <v>26</v>
      </c>
      <c r="E55" s="124">
        <v>0</v>
      </c>
      <c r="F55" s="124">
        <v>0</v>
      </c>
      <c r="G55" s="124">
        <v>0</v>
      </c>
      <c r="H55" s="124">
        <v>0</v>
      </c>
      <c r="I55" s="124">
        <v>0</v>
      </c>
      <c r="J55" s="124">
        <v>0</v>
      </c>
      <c r="K55" s="124">
        <v>0</v>
      </c>
      <c r="L55" s="124">
        <v>0</v>
      </c>
      <c r="M55" s="124">
        <v>0</v>
      </c>
      <c r="N55" s="124">
        <v>0</v>
      </c>
      <c r="O55" s="124">
        <v>0</v>
      </c>
      <c r="P55" s="124">
        <v>0</v>
      </c>
      <c r="Q55" s="124">
        <v>0</v>
      </c>
    </row>
    <row r="56" spans="2:18" hidden="1" outlineLevel="1" x14ac:dyDescent="0.3">
      <c r="B56" s="1" t="s">
        <v>44</v>
      </c>
      <c r="C56" s="121" t="s">
        <v>16</v>
      </c>
      <c r="D56" s="122" t="s">
        <v>27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25">
        <v>0</v>
      </c>
      <c r="L56" s="125">
        <v>0</v>
      </c>
      <c r="M56" s="125">
        <v>0</v>
      </c>
      <c r="N56" s="125">
        <v>0</v>
      </c>
      <c r="O56" s="125">
        <v>0</v>
      </c>
      <c r="P56" s="125">
        <v>0</v>
      </c>
      <c r="Q56" s="125">
        <v>0</v>
      </c>
    </row>
    <row r="57" spans="2:18" hidden="1" outlineLevel="1" x14ac:dyDescent="0.3">
      <c r="B57" s="1" t="s">
        <v>44</v>
      </c>
      <c r="C57" s="118" t="s">
        <v>16</v>
      </c>
      <c r="D57" s="119" t="s">
        <v>28</v>
      </c>
      <c r="E57" s="124">
        <v>0</v>
      </c>
      <c r="F57" s="124">
        <v>0</v>
      </c>
      <c r="G57" s="124">
        <v>0</v>
      </c>
      <c r="H57" s="124">
        <v>0</v>
      </c>
      <c r="I57" s="124">
        <v>0</v>
      </c>
      <c r="J57" s="124">
        <v>0</v>
      </c>
      <c r="K57" s="124">
        <v>0</v>
      </c>
      <c r="L57" s="124">
        <v>0</v>
      </c>
      <c r="M57" s="124">
        <v>0</v>
      </c>
      <c r="N57" s="124">
        <v>0</v>
      </c>
      <c r="O57" s="124">
        <v>0</v>
      </c>
      <c r="P57" s="124">
        <v>0</v>
      </c>
      <c r="Q57" s="124">
        <v>0</v>
      </c>
    </row>
    <row r="58" spans="2:18" hidden="1" outlineLevel="1" x14ac:dyDescent="0.3">
      <c r="B58" s="1" t="s">
        <v>44</v>
      </c>
      <c r="C58" s="121" t="s">
        <v>16</v>
      </c>
      <c r="D58" s="122" t="s">
        <v>35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5">
        <v>0</v>
      </c>
      <c r="K58" s="125">
        <v>0</v>
      </c>
      <c r="L58" s="125">
        <v>0</v>
      </c>
      <c r="M58" s="125">
        <v>0</v>
      </c>
      <c r="N58" s="125">
        <v>0</v>
      </c>
      <c r="O58" s="125">
        <v>0</v>
      </c>
      <c r="P58" s="125">
        <v>0</v>
      </c>
      <c r="Q58" s="125">
        <v>0</v>
      </c>
    </row>
    <row r="59" spans="2:18" hidden="1" outlineLevel="1" x14ac:dyDescent="0.3">
      <c r="C59" s="4" t="s">
        <v>45</v>
      </c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7"/>
    </row>
    <row r="60" spans="2:18" hidden="1" outlineLevel="1" x14ac:dyDescent="0.3">
      <c r="B60" s="2" t="s">
        <v>46</v>
      </c>
      <c r="C60" s="118" t="s">
        <v>16</v>
      </c>
      <c r="D60" s="119" t="s">
        <v>22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0">
        <v>0</v>
      </c>
      <c r="O60" s="120">
        <v>0</v>
      </c>
      <c r="P60" s="120">
        <v>0</v>
      </c>
      <c r="Q60" s="120">
        <v>0</v>
      </c>
    </row>
    <row r="61" spans="2:18" hidden="1" outlineLevel="1" x14ac:dyDescent="0.3">
      <c r="B61" s="2" t="s">
        <v>46</v>
      </c>
      <c r="C61" s="121" t="s">
        <v>16</v>
      </c>
      <c r="D61" s="122" t="s">
        <v>23</v>
      </c>
      <c r="E61" s="123">
        <v>0</v>
      </c>
      <c r="F61" s="123">
        <v>0</v>
      </c>
      <c r="G61" s="123">
        <v>0</v>
      </c>
      <c r="H61" s="123">
        <v>0</v>
      </c>
      <c r="I61" s="123">
        <v>0</v>
      </c>
      <c r="J61" s="123">
        <v>0</v>
      </c>
      <c r="K61" s="123">
        <v>0</v>
      </c>
      <c r="L61" s="123">
        <v>0</v>
      </c>
      <c r="M61" s="123">
        <v>0</v>
      </c>
      <c r="N61" s="123">
        <v>0</v>
      </c>
      <c r="O61" s="123">
        <v>0</v>
      </c>
      <c r="P61" s="123">
        <v>0</v>
      </c>
      <c r="Q61" s="123">
        <v>0</v>
      </c>
      <c r="R61" s="14"/>
    </row>
    <row r="62" spans="2:18" hidden="1" outlineLevel="1" x14ac:dyDescent="0.3">
      <c r="B62" s="2" t="s">
        <v>46</v>
      </c>
      <c r="C62" s="118" t="s">
        <v>16</v>
      </c>
      <c r="D62" s="119" t="s">
        <v>24</v>
      </c>
      <c r="E62" s="120">
        <v>0</v>
      </c>
      <c r="F62" s="120">
        <v>0</v>
      </c>
      <c r="G62" s="120">
        <v>0</v>
      </c>
      <c r="H62" s="120">
        <v>0</v>
      </c>
      <c r="I62" s="120">
        <v>0</v>
      </c>
      <c r="J62" s="120">
        <v>0</v>
      </c>
      <c r="K62" s="120">
        <v>0</v>
      </c>
      <c r="L62" s="120">
        <v>0</v>
      </c>
      <c r="M62" s="120">
        <v>0</v>
      </c>
      <c r="N62" s="120">
        <v>0</v>
      </c>
      <c r="O62" s="120">
        <v>0</v>
      </c>
      <c r="P62" s="120">
        <v>0</v>
      </c>
      <c r="Q62" s="120">
        <v>0</v>
      </c>
    </row>
    <row r="63" spans="2:18" hidden="1" outlineLevel="1" x14ac:dyDescent="0.3">
      <c r="C63" s="4" t="s">
        <v>47</v>
      </c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7"/>
    </row>
    <row r="64" spans="2:18" hidden="1" outlineLevel="1" x14ac:dyDescent="0.3">
      <c r="B64" s="1" t="s">
        <v>47</v>
      </c>
      <c r="C64" s="118" t="s">
        <v>16</v>
      </c>
      <c r="D64" s="119" t="s">
        <v>26</v>
      </c>
      <c r="E64" s="124">
        <v>0</v>
      </c>
      <c r="F64" s="124">
        <v>0</v>
      </c>
      <c r="G64" s="124">
        <v>0</v>
      </c>
      <c r="H64" s="124">
        <v>0</v>
      </c>
      <c r="I64" s="124">
        <v>0</v>
      </c>
      <c r="J64" s="124">
        <v>0</v>
      </c>
      <c r="K64" s="124">
        <v>0</v>
      </c>
      <c r="L64" s="124">
        <v>0</v>
      </c>
      <c r="M64" s="124">
        <v>0</v>
      </c>
      <c r="N64" s="124">
        <v>0</v>
      </c>
      <c r="O64" s="124">
        <v>0</v>
      </c>
      <c r="P64" s="124">
        <v>0</v>
      </c>
      <c r="Q64" s="124">
        <v>0</v>
      </c>
    </row>
    <row r="65" spans="2:18" hidden="1" outlineLevel="1" x14ac:dyDescent="0.3">
      <c r="B65" s="1" t="s">
        <v>47</v>
      </c>
      <c r="C65" s="121" t="s">
        <v>16</v>
      </c>
      <c r="D65" s="122" t="s">
        <v>27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5">
        <v>0</v>
      </c>
      <c r="K65" s="125">
        <v>0</v>
      </c>
      <c r="L65" s="125">
        <v>0</v>
      </c>
      <c r="M65" s="125">
        <v>0</v>
      </c>
      <c r="N65" s="125">
        <v>0</v>
      </c>
      <c r="O65" s="125">
        <v>0</v>
      </c>
      <c r="P65" s="125">
        <v>0</v>
      </c>
      <c r="Q65" s="125">
        <v>0</v>
      </c>
    </row>
    <row r="66" spans="2:18" hidden="1" outlineLevel="1" x14ac:dyDescent="0.3">
      <c r="B66" s="1" t="s">
        <v>47</v>
      </c>
      <c r="C66" s="118" t="s">
        <v>16</v>
      </c>
      <c r="D66" s="119" t="s">
        <v>28</v>
      </c>
      <c r="E66" s="124">
        <v>0</v>
      </c>
      <c r="F66" s="124">
        <v>0</v>
      </c>
      <c r="G66" s="124">
        <v>0</v>
      </c>
      <c r="H66" s="124">
        <v>0</v>
      </c>
      <c r="I66" s="124">
        <v>0</v>
      </c>
      <c r="J66" s="124">
        <v>0</v>
      </c>
      <c r="K66" s="124">
        <v>0</v>
      </c>
      <c r="L66" s="124">
        <v>0</v>
      </c>
      <c r="M66" s="124">
        <v>0</v>
      </c>
      <c r="N66" s="124">
        <v>0</v>
      </c>
      <c r="O66" s="124">
        <v>0</v>
      </c>
      <c r="P66" s="124">
        <v>0</v>
      </c>
      <c r="Q66" s="124">
        <v>0</v>
      </c>
    </row>
    <row r="67" spans="2:18" hidden="1" outlineLevel="1" x14ac:dyDescent="0.3">
      <c r="B67" s="1" t="s">
        <v>47</v>
      </c>
      <c r="C67" s="121" t="s">
        <v>16</v>
      </c>
      <c r="D67" s="122" t="s">
        <v>35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5">
        <v>0</v>
      </c>
      <c r="K67" s="125">
        <v>0</v>
      </c>
      <c r="L67" s="125">
        <v>0</v>
      </c>
      <c r="M67" s="125">
        <v>0</v>
      </c>
      <c r="N67" s="125">
        <v>0</v>
      </c>
      <c r="O67" s="125">
        <v>0</v>
      </c>
      <c r="P67" s="125">
        <v>0</v>
      </c>
      <c r="Q67" s="125">
        <v>0</v>
      </c>
    </row>
    <row r="68" spans="2:18" hidden="1" outlineLevel="1" x14ac:dyDescent="0.3">
      <c r="C68" s="4" t="s">
        <v>48</v>
      </c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7"/>
    </row>
    <row r="69" spans="2:18" hidden="1" outlineLevel="1" x14ac:dyDescent="0.3">
      <c r="B69" s="2" t="s">
        <v>49</v>
      </c>
      <c r="C69" s="118" t="s">
        <v>16</v>
      </c>
      <c r="D69" s="119" t="s">
        <v>22</v>
      </c>
      <c r="E69" s="120">
        <v>0</v>
      </c>
      <c r="F69" s="120">
        <v>0</v>
      </c>
      <c r="G69" s="120">
        <v>0</v>
      </c>
      <c r="H69" s="120">
        <v>0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</row>
    <row r="70" spans="2:18" hidden="1" outlineLevel="1" x14ac:dyDescent="0.3">
      <c r="B70" s="2" t="s">
        <v>49</v>
      </c>
      <c r="C70" s="121" t="s">
        <v>16</v>
      </c>
      <c r="D70" s="122" t="s">
        <v>23</v>
      </c>
      <c r="E70" s="123">
        <v>0</v>
      </c>
      <c r="F70" s="123">
        <v>0</v>
      </c>
      <c r="G70" s="123">
        <v>0</v>
      </c>
      <c r="H70" s="123">
        <v>0</v>
      </c>
      <c r="I70" s="123">
        <v>0</v>
      </c>
      <c r="J70" s="123">
        <v>0</v>
      </c>
      <c r="K70" s="123">
        <v>0</v>
      </c>
      <c r="L70" s="123">
        <v>0</v>
      </c>
      <c r="M70" s="123">
        <v>0</v>
      </c>
      <c r="N70" s="123">
        <v>0</v>
      </c>
      <c r="O70" s="123">
        <v>0</v>
      </c>
      <c r="P70" s="123">
        <v>0</v>
      </c>
      <c r="Q70" s="123">
        <v>0</v>
      </c>
      <c r="R70" s="14"/>
    </row>
    <row r="71" spans="2:18" hidden="1" outlineLevel="1" x14ac:dyDescent="0.3">
      <c r="B71" s="2" t="s">
        <v>49</v>
      </c>
      <c r="C71" s="118" t="s">
        <v>16</v>
      </c>
      <c r="D71" s="119" t="s">
        <v>24</v>
      </c>
      <c r="E71" s="120">
        <v>0</v>
      </c>
      <c r="F71" s="120">
        <v>0</v>
      </c>
      <c r="G71" s="120">
        <v>0</v>
      </c>
      <c r="H71" s="120">
        <v>0</v>
      </c>
      <c r="I71" s="120">
        <v>0</v>
      </c>
      <c r="J71" s="120">
        <v>0</v>
      </c>
      <c r="K71" s="120">
        <v>0</v>
      </c>
      <c r="L71" s="120">
        <v>0</v>
      </c>
      <c r="M71" s="120">
        <v>0</v>
      </c>
      <c r="N71" s="120">
        <v>0</v>
      </c>
      <c r="O71" s="120">
        <v>0</v>
      </c>
      <c r="P71" s="120">
        <v>0</v>
      </c>
      <c r="Q71" s="120">
        <v>0</v>
      </c>
    </row>
    <row r="72" spans="2:18" hidden="1" outlineLevel="1" x14ac:dyDescent="0.3">
      <c r="C72" s="4" t="s">
        <v>50</v>
      </c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7"/>
    </row>
    <row r="73" spans="2:18" hidden="1" outlineLevel="1" x14ac:dyDescent="0.3">
      <c r="B73" s="1" t="s">
        <v>50</v>
      </c>
      <c r="C73" s="118" t="s">
        <v>16</v>
      </c>
      <c r="D73" s="119" t="s">
        <v>26</v>
      </c>
      <c r="E73" s="124">
        <v>0</v>
      </c>
      <c r="F73" s="124">
        <v>0</v>
      </c>
      <c r="G73" s="124">
        <v>0</v>
      </c>
      <c r="H73" s="124">
        <v>0</v>
      </c>
      <c r="I73" s="124">
        <v>0</v>
      </c>
      <c r="J73" s="124">
        <v>0</v>
      </c>
      <c r="K73" s="124">
        <v>0</v>
      </c>
      <c r="L73" s="124">
        <v>0</v>
      </c>
      <c r="M73" s="124">
        <v>0</v>
      </c>
      <c r="N73" s="124">
        <v>0</v>
      </c>
      <c r="O73" s="124">
        <v>0</v>
      </c>
      <c r="P73" s="124">
        <v>0</v>
      </c>
      <c r="Q73" s="124">
        <v>0</v>
      </c>
    </row>
    <row r="74" spans="2:18" hidden="1" outlineLevel="1" x14ac:dyDescent="0.3">
      <c r="B74" s="1" t="s">
        <v>50</v>
      </c>
      <c r="C74" s="121" t="s">
        <v>16</v>
      </c>
      <c r="D74" s="122" t="s">
        <v>27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5">
        <v>0</v>
      </c>
      <c r="K74" s="125">
        <v>0</v>
      </c>
      <c r="L74" s="125">
        <v>0</v>
      </c>
      <c r="M74" s="125">
        <v>0</v>
      </c>
      <c r="N74" s="125">
        <v>0</v>
      </c>
      <c r="O74" s="125">
        <v>0</v>
      </c>
      <c r="P74" s="125">
        <v>0</v>
      </c>
      <c r="Q74" s="125">
        <v>0</v>
      </c>
    </row>
    <row r="75" spans="2:18" hidden="1" outlineLevel="1" x14ac:dyDescent="0.3">
      <c r="B75" s="1" t="s">
        <v>50</v>
      </c>
      <c r="C75" s="118" t="s">
        <v>16</v>
      </c>
      <c r="D75" s="119" t="s">
        <v>28</v>
      </c>
      <c r="E75" s="124">
        <v>0</v>
      </c>
      <c r="F75" s="124">
        <v>0</v>
      </c>
      <c r="G75" s="124">
        <v>0</v>
      </c>
      <c r="H75" s="124">
        <v>0</v>
      </c>
      <c r="I75" s="124">
        <v>0</v>
      </c>
      <c r="J75" s="124">
        <v>0</v>
      </c>
      <c r="K75" s="124">
        <v>0</v>
      </c>
      <c r="L75" s="124">
        <v>0</v>
      </c>
      <c r="M75" s="124">
        <v>0</v>
      </c>
      <c r="N75" s="124">
        <v>0</v>
      </c>
      <c r="O75" s="124">
        <v>0</v>
      </c>
      <c r="P75" s="124">
        <v>0</v>
      </c>
      <c r="Q75" s="124">
        <v>0</v>
      </c>
    </row>
    <row r="76" spans="2:18" hidden="1" outlineLevel="1" x14ac:dyDescent="0.3">
      <c r="B76" s="1" t="s">
        <v>50</v>
      </c>
      <c r="C76" s="121" t="s">
        <v>16</v>
      </c>
      <c r="D76" s="122" t="s">
        <v>35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5">
        <v>0</v>
      </c>
      <c r="K76" s="125">
        <v>0</v>
      </c>
      <c r="L76" s="125">
        <v>0</v>
      </c>
      <c r="M76" s="125">
        <v>0</v>
      </c>
      <c r="N76" s="125">
        <v>0</v>
      </c>
      <c r="O76" s="125">
        <v>0</v>
      </c>
      <c r="P76" s="125">
        <v>0</v>
      </c>
      <c r="Q76" s="125">
        <v>0</v>
      </c>
    </row>
    <row r="77" spans="2:18" hidden="1" outlineLevel="1" x14ac:dyDescent="0.3">
      <c r="C77" s="4" t="s">
        <v>51</v>
      </c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7"/>
    </row>
    <row r="78" spans="2:18" hidden="1" outlineLevel="1" x14ac:dyDescent="0.3">
      <c r="B78" s="2" t="s">
        <v>52</v>
      </c>
      <c r="C78" s="118" t="s">
        <v>16</v>
      </c>
      <c r="D78" s="119" t="s">
        <v>22</v>
      </c>
      <c r="E78" s="120">
        <v>0</v>
      </c>
      <c r="F78" s="120">
        <v>0</v>
      </c>
      <c r="G78" s="120">
        <v>0</v>
      </c>
      <c r="H78" s="120">
        <v>0</v>
      </c>
      <c r="I78" s="120">
        <v>0</v>
      </c>
      <c r="J78" s="120">
        <v>0</v>
      </c>
      <c r="K78" s="120">
        <v>0</v>
      </c>
      <c r="L78" s="120">
        <v>0</v>
      </c>
      <c r="M78" s="120">
        <v>0</v>
      </c>
      <c r="N78" s="120">
        <v>0</v>
      </c>
      <c r="O78" s="120">
        <v>0</v>
      </c>
      <c r="P78" s="120">
        <v>0</v>
      </c>
      <c r="Q78" s="120">
        <v>0</v>
      </c>
    </row>
    <row r="79" spans="2:18" hidden="1" outlineLevel="1" x14ac:dyDescent="0.3">
      <c r="B79" s="2" t="s">
        <v>52</v>
      </c>
      <c r="C79" s="121" t="s">
        <v>16</v>
      </c>
      <c r="D79" s="122" t="s">
        <v>23</v>
      </c>
      <c r="E79" s="123">
        <v>0</v>
      </c>
      <c r="F79" s="123">
        <v>0</v>
      </c>
      <c r="G79" s="123">
        <v>0</v>
      </c>
      <c r="H79" s="123">
        <v>0</v>
      </c>
      <c r="I79" s="123">
        <v>0</v>
      </c>
      <c r="J79" s="123">
        <v>0</v>
      </c>
      <c r="K79" s="123">
        <v>0</v>
      </c>
      <c r="L79" s="123">
        <v>0</v>
      </c>
      <c r="M79" s="123">
        <v>0</v>
      </c>
      <c r="N79" s="123">
        <v>0</v>
      </c>
      <c r="O79" s="123">
        <v>0</v>
      </c>
      <c r="P79" s="123">
        <v>0</v>
      </c>
      <c r="Q79" s="123">
        <v>0</v>
      </c>
      <c r="R79" s="14"/>
    </row>
    <row r="80" spans="2:18" hidden="1" outlineLevel="1" x14ac:dyDescent="0.3">
      <c r="B80" s="2" t="s">
        <v>52</v>
      </c>
      <c r="C80" s="118" t="s">
        <v>16</v>
      </c>
      <c r="D80" s="119" t="s">
        <v>24</v>
      </c>
      <c r="E80" s="120">
        <v>0</v>
      </c>
      <c r="F80" s="120">
        <v>0</v>
      </c>
      <c r="G80" s="120">
        <v>0</v>
      </c>
      <c r="H80" s="120">
        <v>0</v>
      </c>
      <c r="I80" s="120">
        <v>0</v>
      </c>
      <c r="J80" s="120">
        <v>0</v>
      </c>
      <c r="K80" s="120">
        <v>0</v>
      </c>
      <c r="L80" s="120">
        <v>0</v>
      </c>
      <c r="M80" s="120">
        <v>0</v>
      </c>
      <c r="N80" s="120">
        <v>0</v>
      </c>
      <c r="O80" s="120">
        <v>0</v>
      </c>
      <c r="P80" s="120">
        <v>0</v>
      </c>
      <c r="Q80" s="120">
        <v>0</v>
      </c>
    </row>
    <row r="81" spans="1:18" hidden="1" outlineLevel="1" x14ac:dyDescent="0.3">
      <c r="C81" s="4" t="s">
        <v>53</v>
      </c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7"/>
    </row>
    <row r="82" spans="1:18" hidden="1" outlineLevel="1" x14ac:dyDescent="0.3">
      <c r="B82" s="1" t="s">
        <v>53</v>
      </c>
      <c r="C82" s="118" t="s">
        <v>16</v>
      </c>
      <c r="D82" s="119" t="s">
        <v>26</v>
      </c>
      <c r="E82" s="124">
        <v>0</v>
      </c>
      <c r="F82" s="124">
        <v>0</v>
      </c>
      <c r="G82" s="124">
        <v>0</v>
      </c>
      <c r="H82" s="124">
        <v>0</v>
      </c>
      <c r="I82" s="124">
        <v>0</v>
      </c>
      <c r="J82" s="124">
        <v>0</v>
      </c>
      <c r="K82" s="124">
        <v>0</v>
      </c>
      <c r="L82" s="124">
        <v>0</v>
      </c>
      <c r="M82" s="124">
        <v>0</v>
      </c>
      <c r="N82" s="124">
        <v>0</v>
      </c>
      <c r="O82" s="124">
        <v>0</v>
      </c>
      <c r="P82" s="124">
        <v>0</v>
      </c>
      <c r="Q82" s="124">
        <v>0</v>
      </c>
    </row>
    <row r="83" spans="1:18" hidden="1" outlineLevel="1" x14ac:dyDescent="0.3">
      <c r="B83" s="1" t="s">
        <v>53</v>
      </c>
      <c r="C83" s="121" t="s">
        <v>16</v>
      </c>
      <c r="D83" s="122" t="s">
        <v>27</v>
      </c>
      <c r="E83" s="125">
        <v>0</v>
      </c>
      <c r="F83" s="125">
        <v>0</v>
      </c>
      <c r="G83" s="125">
        <v>0</v>
      </c>
      <c r="H83" s="125">
        <v>0</v>
      </c>
      <c r="I83" s="125">
        <v>0</v>
      </c>
      <c r="J83" s="125">
        <v>0</v>
      </c>
      <c r="K83" s="125">
        <v>0</v>
      </c>
      <c r="L83" s="125">
        <v>0</v>
      </c>
      <c r="M83" s="125">
        <v>0</v>
      </c>
      <c r="N83" s="125">
        <v>0</v>
      </c>
      <c r="O83" s="125">
        <v>0</v>
      </c>
      <c r="P83" s="125">
        <v>0</v>
      </c>
      <c r="Q83" s="125">
        <v>0</v>
      </c>
    </row>
    <row r="84" spans="1:18" hidden="1" outlineLevel="1" x14ac:dyDescent="0.3">
      <c r="B84" s="1" t="s">
        <v>53</v>
      </c>
      <c r="C84" s="118" t="s">
        <v>16</v>
      </c>
      <c r="D84" s="119" t="s">
        <v>28</v>
      </c>
      <c r="E84" s="124">
        <v>0</v>
      </c>
      <c r="F84" s="124">
        <v>0</v>
      </c>
      <c r="G84" s="124">
        <v>0</v>
      </c>
      <c r="H84" s="124">
        <v>0</v>
      </c>
      <c r="I84" s="124">
        <v>0</v>
      </c>
      <c r="J84" s="124">
        <v>0</v>
      </c>
      <c r="K84" s="124">
        <v>0</v>
      </c>
      <c r="L84" s="124">
        <v>0</v>
      </c>
      <c r="M84" s="124">
        <v>0</v>
      </c>
      <c r="N84" s="124">
        <v>0</v>
      </c>
      <c r="O84" s="124">
        <v>0</v>
      </c>
      <c r="P84" s="124">
        <v>0</v>
      </c>
      <c r="Q84" s="124">
        <v>0</v>
      </c>
    </row>
    <row r="85" spans="1:18" hidden="1" outlineLevel="1" x14ac:dyDescent="0.3">
      <c r="B85" s="1" t="s">
        <v>53</v>
      </c>
      <c r="C85" s="121" t="s">
        <v>16</v>
      </c>
      <c r="D85" s="122" t="s">
        <v>35</v>
      </c>
      <c r="E85" s="125">
        <v>0</v>
      </c>
      <c r="F85" s="125">
        <v>0</v>
      </c>
      <c r="G85" s="125">
        <v>0</v>
      </c>
      <c r="H85" s="125">
        <v>0</v>
      </c>
      <c r="I85" s="125">
        <v>0</v>
      </c>
      <c r="J85" s="125">
        <v>0</v>
      </c>
      <c r="K85" s="125">
        <v>0</v>
      </c>
      <c r="L85" s="125">
        <v>0</v>
      </c>
      <c r="M85" s="125">
        <v>0</v>
      </c>
      <c r="N85" s="125">
        <v>0</v>
      </c>
      <c r="O85" s="125">
        <v>0</v>
      </c>
      <c r="P85" s="125">
        <v>0</v>
      </c>
      <c r="Q85" s="125">
        <v>0</v>
      </c>
    </row>
    <row r="86" spans="1:18" hidden="1" outlineLevel="1" x14ac:dyDescent="0.3">
      <c r="C86" s="4" t="s">
        <v>54</v>
      </c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7"/>
    </row>
    <row r="87" spans="1:18" hidden="1" outlineLevel="1" x14ac:dyDescent="0.3">
      <c r="B87" s="2" t="s">
        <v>55</v>
      </c>
      <c r="C87" s="118" t="s">
        <v>16</v>
      </c>
      <c r="D87" s="119" t="s">
        <v>22</v>
      </c>
      <c r="E87" s="120">
        <v>0</v>
      </c>
      <c r="F87" s="120">
        <v>0</v>
      </c>
      <c r="G87" s="120">
        <v>0</v>
      </c>
      <c r="H87" s="120">
        <v>0</v>
      </c>
      <c r="I87" s="120">
        <v>0</v>
      </c>
      <c r="J87" s="120">
        <v>0</v>
      </c>
      <c r="K87" s="120">
        <v>0</v>
      </c>
      <c r="L87" s="120">
        <v>0</v>
      </c>
      <c r="M87" s="120">
        <v>0</v>
      </c>
      <c r="N87" s="120">
        <v>0</v>
      </c>
      <c r="O87" s="120">
        <v>0</v>
      </c>
      <c r="P87" s="120">
        <v>0</v>
      </c>
      <c r="Q87" s="120">
        <v>0</v>
      </c>
    </row>
    <row r="88" spans="1:18" hidden="1" outlineLevel="1" x14ac:dyDescent="0.3">
      <c r="B88" s="2" t="s">
        <v>55</v>
      </c>
      <c r="C88" s="121" t="s">
        <v>16</v>
      </c>
      <c r="D88" s="122" t="s">
        <v>23</v>
      </c>
      <c r="E88" s="123">
        <v>0</v>
      </c>
      <c r="F88" s="123">
        <v>0</v>
      </c>
      <c r="G88" s="123">
        <v>0</v>
      </c>
      <c r="H88" s="123">
        <v>0</v>
      </c>
      <c r="I88" s="123">
        <v>0</v>
      </c>
      <c r="J88" s="123">
        <v>0</v>
      </c>
      <c r="K88" s="123">
        <v>0</v>
      </c>
      <c r="L88" s="123">
        <v>0</v>
      </c>
      <c r="M88" s="123">
        <v>0</v>
      </c>
      <c r="N88" s="123">
        <v>0</v>
      </c>
      <c r="O88" s="123">
        <v>0</v>
      </c>
      <c r="P88" s="123">
        <v>0</v>
      </c>
      <c r="Q88" s="123">
        <v>0</v>
      </c>
      <c r="R88" s="14"/>
    </row>
    <row r="89" spans="1:18" hidden="1" outlineLevel="1" x14ac:dyDescent="0.3">
      <c r="B89" s="2" t="s">
        <v>55</v>
      </c>
      <c r="C89" s="118" t="s">
        <v>16</v>
      </c>
      <c r="D89" s="119" t="s">
        <v>24</v>
      </c>
      <c r="E89" s="120">
        <v>0</v>
      </c>
      <c r="F89" s="120">
        <v>0</v>
      </c>
      <c r="G89" s="120">
        <v>0</v>
      </c>
      <c r="H89" s="120">
        <v>0</v>
      </c>
      <c r="I89" s="120">
        <v>0</v>
      </c>
      <c r="J89" s="120">
        <v>0</v>
      </c>
      <c r="K89" s="120">
        <v>0</v>
      </c>
      <c r="L89" s="120">
        <v>0</v>
      </c>
      <c r="M89" s="120">
        <v>0</v>
      </c>
      <c r="N89" s="120">
        <v>0</v>
      </c>
      <c r="O89" s="120">
        <v>0</v>
      </c>
      <c r="P89" s="120">
        <v>0</v>
      </c>
      <c r="Q89" s="120">
        <v>0</v>
      </c>
      <c r="R89" s="14"/>
    </row>
    <row r="90" spans="1:18" hidden="1" outlineLevel="1" x14ac:dyDescent="0.3">
      <c r="C90" s="4" t="s">
        <v>56</v>
      </c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7"/>
    </row>
    <row r="91" spans="1:18" hidden="1" outlineLevel="1" x14ac:dyDescent="0.3">
      <c r="B91" s="1" t="s">
        <v>56</v>
      </c>
      <c r="C91" s="118" t="s">
        <v>16</v>
      </c>
      <c r="D91" s="119" t="s">
        <v>26</v>
      </c>
      <c r="E91" s="124">
        <v>0</v>
      </c>
      <c r="F91" s="124">
        <v>0</v>
      </c>
      <c r="G91" s="124">
        <v>0</v>
      </c>
      <c r="H91" s="124">
        <v>0</v>
      </c>
      <c r="I91" s="124">
        <v>0</v>
      </c>
      <c r="J91" s="124">
        <v>0</v>
      </c>
      <c r="K91" s="124">
        <v>0</v>
      </c>
      <c r="L91" s="124">
        <v>0</v>
      </c>
      <c r="M91" s="124">
        <v>0</v>
      </c>
      <c r="N91" s="124">
        <v>0</v>
      </c>
      <c r="O91" s="124">
        <v>0</v>
      </c>
      <c r="P91" s="124">
        <v>0</v>
      </c>
      <c r="Q91" s="124">
        <v>0</v>
      </c>
    </row>
    <row r="92" spans="1:18" hidden="1" outlineLevel="1" x14ac:dyDescent="0.3">
      <c r="B92" s="1" t="s">
        <v>56</v>
      </c>
      <c r="C92" s="121" t="s">
        <v>16</v>
      </c>
      <c r="D92" s="122" t="s">
        <v>27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0</v>
      </c>
      <c r="L92" s="125">
        <v>0</v>
      </c>
      <c r="M92" s="125">
        <v>0</v>
      </c>
      <c r="N92" s="125">
        <v>0</v>
      </c>
      <c r="O92" s="125">
        <v>0</v>
      </c>
      <c r="P92" s="125">
        <v>0</v>
      </c>
      <c r="Q92" s="125">
        <v>0</v>
      </c>
    </row>
    <row r="93" spans="1:18" hidden="1" outlineLevel="1" x14ac:dyDescent="0.3">
      <c r="B93" s="1" t="s">
        <v>56</v>
      </c>
      <c r="C93" s="118" t="s">
        <v>16</v>
      </c>
      <c r="D93" s="119" t="s">
        <v>28</v>
      </c>
      <c r="E93" s="124">
        <v>0</v>
      </c>
      <c r="F93" s="124">
        <v>0</v>
      </c>
      <c r="G93" s="124">
        <v>0</v>
      </c>
      <c r="H93" s="124">
        <v>0</v>
      </c>
      <c r="I93" s="124">
        <v>0</v>
      </c>
      <c r="J93" s="124">
        <v>0</v>
      </c>
      <c r="K93" s="124">
        <v>0</v>
      </c>
      <c r="L93" s="124">
        <v>0</v>
      </c>
      <c r="M93" s="124">
        <v>0</v>
      </c>
      <c r="N93" s="124">
        <v>0</v>
      </c>
      <c r="O93" s="124">
        <v>0</v>
      </c>
      <c r="P93" s="124">
        <v>0</v>
      </c>
      <c r="Q93" s="124">
        <v>0</v>
      </c>
    </row>
    <row r="94" spans="1:18" hidden="1" outlineLevel="1" x14ac:dyDescent="0.3">
      <c r="B94" s="1" t="s">
        <v>56</v>
      </c>
      <c r="C94" s="121" t="s">
        <v>16</v>
      </c>
      <c r="D94" s="122" t="s">
        <v>35</v>
      </c>
      <c r="E94" s="125">
        <v>0</v>
      </c>
      <c r="F94" s="125">
        <v>0</v>
      </c>
      <c r="G94" s="125">
        <v>0</v>
      </c>
      <c r="H94" s="125">
        <v>0</v>
      </c>
      <c r="I94" s="125">
        <v>0</v>
      </c>
      <c r="J94" s="125">
        <v>0</v>
      </c>
      <c r="K94" s="125">
        <v>0</v>
      </c>
      <c r="L94" s="125">
        <v>0</v>
      </c>
      <c r="M94" s="125">
        <v>0</v>
      </c>
      <c r="N94" s="125">
        <v>0</v>
      </c>
      <c r="O94" s="125">
        <v>0</v>
      </c>
      <c r="P94" s="125">
        <v>0</v>
      </c>
      <c r="Q94" s="125">
        <v>0</v>
      </c>
    </row>
    <row r="95" spans="1:18" collapsed="1" x14ac:dyDescent="0.3">
      <c r="C95" s="17"/>
      <c r="D95" s="17"/>
      <c r="E95" s="18"/>
      <c r="F95" s="18"/>
      <c r="G95" s="18"/>
      <c r="H95" s="18"/>
      <c r="I95" s="18"/>
      <c r="J95" s="18"/>
      <c r="K95" s="19"/>
      <c r="L95" s="19"/>
      <c r="M95" s="19"/>
      <c r="N95" s="19"/>
      <c r="O95" s="19"/>
      <c r="P95" s="19"/>
      <c r="Q95" s="19"/>
    </row>
    <row r="96" spans="1:18" x14ac:dyDescent="0.3">
      <c r="A96" s="1">
        <v>1</v>
      </c>
      <c r="C96" s="3" t="s">
        <v>0</v>
      </c>
      <c r="D96" s="3" t="s">
        <v>1</v>
      </c>
      <c r="E96" s="3" t="s">
        <v>57</v>
      </c>
      <c r="F96" s="3" t="s">
        <v>58</v>
      </c>
      <c r="G96" s="3" t="s">
        <v>59</v>
      </c>
      <c r="H96" s="3" t="s">
        <v>60</v>
      </c>
      <c r="I96" s="3" t="s">
        <v>61</v>
      </c>
      <c r="J96" s="3" t="s">
        <v>62</v>
      </c>
      <c r="K96" s="3" t="s">
        <v>63</v>
      </c>
      <c r="L96" s="3" t="s">
        <v>64</v>
      </c>
      <c r="M96" s="3" t="s">
        <v>65</v>
      </c>
      <c r="N96" s="3" t="s">
        <v>66</v>
      </c>
      <c r="O96" s="3" t="s">
        <v>67</v>
      </c>
      <c r="P96" s="3" t="s">
        <v>68</v>
      </c>
      <c r="Q96" s="3" t="s">
        <v>69</v>
      </c>
    </row>
    <row r="97" spans="2:18" x14ac:dyDescent="0.3">
      <c r="B97" s="14"/>
      <c r="C97" s="4" t="s">
        <v>15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6"/>
    </row>
    <row r="98" spans="2:18" x14ac:dyDescent="0.3">
      <c r="B98" s="2" t="s">
        <v>15</v>
      </c>
      <c r="C98" s="7" t="s">
        <v>70</v>
      </c>
      <c r="D98" s="8" t="s">
        <v>22</v>
      </c>
      <c r="E98" s="9">
        <v>730754963.66999996</v>
      </c>
      <c r="F98" s="10">
        <v>60029923.649999999</v>
      </c>
      <c r="G98" s="10">
        <v>58699269.100000001</v>
      </c>
      <c r="H98" s="10">
        <v>67814144.219999984</v>
      </c>
      <c r="I98" s="10">
        <v>63312455.669999979</v>
      </c>
      <c r="J98" s="10">
        <v>59812740.219999991</v>
      </c>
      <c r="K98" s="10">
        <v>61216468.069999993</v>
      </c>
      <c r="L98" s="10">
        <v>62770270.43</v>
      </c>
      <c r="M98" s="10">
        <v>54165475.979999997</v>
      </c>
      <c r="N98" s="10">
        <v>65106336.18</v>
      </c>
      <c r="O98" s="10">
        <v>56129802.249999985</v>
      </c>
      <c r="P98" s="10">
        <v>58208002.339999996</v>
      </c>
      <c r="Q98" s="10">
        <v>63490075.559999987</v>
      </c>
    </row>
    <row r="99" spans="2:18" x14ac:dyDescent="0.3">
      <c r="B99" s="2" t="s">
        <v>15</v>
      </c>
      <c r="C99" s="11" t="s">
        <v>70</v>
      </c>
      <c r="D99" s="12" t="s">
        <v>23</v>
      </c>
      <c r="E99" s="13">
        <v>711206523.07000005</v>
      </c>
      <c r="F99" s="13">
        <v>58685898.369999997</v>
      </c>
      <c r="G99" s="13">
        <v>57152147.590000011</v>
      </c>
      <c r="H99" s="13">
        <v>66113327.429999992</v>
      </c>
      <c r="I99" s="13">
        <v>61657629.999999985</v>
      </c>
      <c r="J99" s="13">
        <v>58121959.270000003</v>
      </c>
      <c r="K99" s="13">
        <v>59520536.639999993</v>
      </c>
      <c r="L99" s="13">
        <v>60753719.919999994</v>
      </c>
      <c r="M99" s="13">
        <v>52951806.089999996</v>
      </c>
      <c r="N99" s="13">
        <v>63187363.31000001</v>
      </c>
      <c r="O99" s="13">
        <v>54481563.679999992</v>
      </c>
      <c r="P99" s="13">
        <v>56772183.07</v>
      </c>
      <c r="Q99" s="13">
        <v>61808387.699999996</v>
      </c>
      <c r="R99" s="14"/>
    </row>
    <row r="100" spans="2:18" x14ac:dyDescent="0.3">
      <c r="B100" s="2" t="s">
        <v>15</v>
      </c>
      <c r="C100" s="7" t="s">
        <v>70</v>
      </c>
      <c r="D100" s="8" t="s">
        <v>24</v>
      </c>
      <c r="E100" s="9">
        <v>19548440.599999998</v>
      </c>
      <c r="F100" s="9">
        <v>1344025.28</v>
      </c>
      <c r="G100" s="9">
        <v>1547121.5100000002</v>
      </c>
      <c r="H100" s="9">
        <v>1700816.7900000003</v>
      </c>
      <c r="I100" s="9">
        <v>1654825.6699999997</v>
      </c>
      <c r="J100" s="9">
        <v>1690780.95</v>
      </c>
      <c r="K100" s="9">
        <v>1695931.4299999997</v>
      </c>
      <c r="L100" s="9">
        <v>2016550.51</v>
      </c>
      <c r="M100" s="9">
        <v>1213669.8900000001</v>
      </c>
      <c r="N100" s="9">
        <v>1918972.87</v>
      </c>
      <c r="O100" s="9">
        <v>1648238.57</v>
      </c>
      <c r="P100" s="9">
        <v>1435819.2700000003</v>
      </c>
      <c r="Q100" s="9">
        <v>1681687.8599999996</v>
      </c>
    </row>
    <row r="101" spans="2:18" x14ac:dyDescent="0.3">
      <c r="C101" s="4" t="s">
        <v>20</v>
      </c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6"/>
    </row>
    <row r="102" spans="2:18" x14ac:dyDescent="0.3">
      <c r="B102" s="2" t="s">
        <v>21</v>
      </c>
      <c r="C102" s="7" t="s">
        <v>70</v>
      </c>
      <c r="D102" s="8" t="s">
        <v>22</v>
      </c>
      <c r="E102" s="9">
        <v>687364566.11999857</v>
      </c>
      <c r="F102" s="10">
        <v>56709956.069999829</v>
      </c>
      <c r="G102" s="10">
        <v>57570774.980000041</v>
      </c>
      <c r="H102" s="10">
        <v>63912622.540000051</v>
      </c>
      <c r="I102" s="10">
        <v>60037157.530000024</v>
      </c>
      <c r="J102" s="10">
        <v>56421997.699999891</v>
      </c>
      <c r="K102" s="10">
        <v>57482100.769999921</v>
      </c>
      <c r="L102" s="10">
        <v>58594747.689999737</v>
      </c>
      <c r="M102" s="10">
        <v>51277417.999999769</v>
      </c>
      <c r="N102" s="10">
        <v>60251395.779999889</v>
      </c>
      <c r="O102" s="10">
        <v>52172243.299999803</v>
      </c>
      <c r="P102" s="10">
        <v>53985177.249999806</v>
      </c>
      <c r="Q102" s="10">
        <v>58948974.509999827</v>
      </c>
    </row>
    <row r="103" spans="2:18" x14ac:dyDescent="0.3">
      <c r="B103" s="2" t="s">
        <v>21</v>
      </c>
      <c r="C103" s="11" t="s">
        <v>70</v>
      </c>
      <c r="D103" s="12" t="s">
        <v>23</v>
      </c>
      <c r="E103" s="13">
        <v>672083963.14999855</v>
      </c>
      <c r="F103" s="13">
        <v>55510234.269999832</v>
      </c>
      <c r="G103" s="13">
        <v>56360509.900000043</v>
      </c>
      <c r="H103" s="13">
        <v>62607468.240000054</v>
      </c>
      <c r="I103" s="13">
        <v>58735600.650000021</v>
      </c>
      <c r="J103" s="13">
        <v>55078594.59999989</v>
      </c>
      <c r="K103" s="13">
        <v>56183847.469999924</v>
      </c>
      <c r="L103" s="13">
        <v>57311199.149999738</v>
      </c>
      <c r="M103" s="13">
        <v>50150030.579999767</v>
      </c>
      <c r="N103" s="13">
        <v>58749477.09999989</v>
      </c>
      <c r="O103" s="13">
        <v>50947896.159999803</v>
      </c>
      <c r="P103" s="13">
        <v>52720272.929999806</v>
      </c>
      <c r="Q103" s="13">
        <v>57728832.099999823</v>
      </c>
      <c r="R103" s="14"/>
    </row>
    <row r="104" spans="2:18" x14ac:dyDescent="0.3">
      <c r="B104" s="2" t="s">
        <v>21</v>
      </c>
      <c r="C104" s="7" t="s">
        <v>70</v>
      </c>
      <c r="D104" s="8" t="s">
        <v>24</v>
      </c>
      <c r="E104" s="9">
        <v>15280602.970000003</v>
      </c>
      <c r="F104" s="9">
        <v>1199721.8000000003</v>
      </c>
      <c r="G104" s="9">
        <v>1210265.08</v>
      </c>
      <c r="H104" s="9">
        <v>1305154.3000000003</v>
      </c>
      <c r="I104" s="9">
        <v>1301556.8800000004</v>
      </c>
      <c r="J104" s="9">
        <v>1343403.1000000006</v>
      </c>
      <c r="K104" s="9">
        <v>1298253.3</v>
      </c>
      <c r="L104" s="9">
        <v>1283548.54</v>
      </c>
      <c r="M104" s="9">
        <v>1127387.42</v>
      </c>
      <c r="N104" s="9">
        <v>1501918.6800000006</v>
      </c>
      <c r="O104" s="9">
        <v>1224347.1400000004</v>
      </c>
      <c r="P104" s="9">
        <v>1264904.3200000008</v>
      </c>
      <c r="Q104" s="9">
        <v>1220142.4100000008</v>
      </c>
    </row>
    <row r="105" spans="2:18" hidden="1" outlineLevel="2" x14ac:dyDescent="0.3">
      <c r="C105" s="4" t="s">
        <v>25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6"/>
    </row>
    <row r="106" spans="2:18" hidden="1" outlineLevel="2" x14ac:dyDescent="0.3">
      <c r="B106" s="1" t="s">
        <v>25</v>
      </c>
      <c r="C106" s="7" t="s">
        <v>70</v>
      </c>
      <c r="D106" s="8" t="s">
        <v>26</v>
      </c>
      <c r="E106" s="15">
        <v>0.94062250726004515</v>
      </c>
      <c r="F106" s="15">
        <v>0.94469478922950167</v>
      </c>
      <c r="G106" s="15">
        <v>0.9807749885594409</v>
      </c>
      <c r="H106" s="15">
        <v>0.94246743470885996</v>
      </c>
      <c r="I106" s="15">
        <v>0.94826771280091215</v>
      </c>
      <c r="J106" s="15">
        <v>0.94331069756161556</v>
      </c>
      <c r="K106" s="15">
        <v>0.93899734143874669</v>
      </c>
      <c r="L106" s="15">
        <v>0.93347929343945213</v>
      </c>
      <c r="M106" s="15">
        <v>0.94668083446609774</v>
      </c>
      <c r="N106" s="15">
        <v>0.92543060038614955</v>
      </c>
      <c r="O106" s="15">
        <v>0.92949273306944202</v>
      </c>
      <c r="P106" s="15">
        <v>0.92745284290407093</v>
      </c>
      <c r="Q106" s="15">
        <v>0.92847541903287412</v>
      </c>
    </row>
    <row r="107" spans="2:18" hidden="1" outlineLevel="2" x14ac:dyDescent="0.3">
      <c r="B107" s="1" t="s">
        <v>25</v>
      </c>
      <c r="C107" s="11" t="s">
        <v>70</v>
      </c>
      <c r="D107" s="12" t="s">
        <v>27</v>
      </c>
      <c r="E107" s="16">
        <v>0.94499128080107486</v>
      </c>
      <c r="F107" s="16">
        <v>0.94588710085038841</v>
      </c>
      <c r="G107" s="16">
        <v>0.98614859242597419</v>
      </c>
      <c r="H107" s="16">
        <v>0.94697197484558771</v>
      </c>
      <c r="I107" s="16">
        <v>0.95260879553755207</v>
      </c>
      <c r="J107" s="16">
        <v>0.94763829870458338</v>
      </c>
      <c r="K107" s="16">
        <v>0.9439405395455106</v>
      </c>
      <c r="L107" s="16">
        <v>0.94333646113302461</v>
      </c>
      <c r="M107" s="16">
        <v>0.94708819742166739</v>
      </c>
      <c r="N107" s="16">
        <v>0.92976623841340467</v>
      </c>
      <c r="O107" s="16">
        <v>0.93514012298260474</v>
      </c>
      <c r="P107" s="16">
        <v>0.92862860082367815</v>
      </c>
      <c r="Q107" s="16">
        <v>0.93399673164423647</v>
      </c>
    </row>
    <row r="108" spans="2:18" hidden="1" outlineLevel="2" x14ac:dyDescent="0.3">
      <c r="B108" s="1" t="s">
        <v>25</v>
      </c>
      <c r="C108" s="7" t="s">
        <v>70</v>
      </c>
      <c r="D108" s="8" t="s">
        <v>28</v>
      </c>
      <c r="E108" s="15">
        <v>0.78167887058981089</v>
      </c>
      <c r="F108" s="15">
        <v>0.8926333588011085</v>
      </c>
      <c r="G108" s="15">
        <v>0.78226892469486764</v>
      </c>
      <c r="H108" s="15">
        <v>0.7673691297461851</v>
      </c>
      <c r="I108" s="15">
        <v>0.78652205099042283</v>
      </c>
      <c r="J108" s="15">
        <v>0.79454591678478548</v>
      </c>
      <c r="K108" s="15">
        <v>0.76551049000843174</v>
      </c>
      <c r="L108" s="15">
        <v>0.63650701216504613</v>
      </c>
      <c r="M108" s="15">
        <v>0.9289077938647714</v>
      </c>
      <c r="N108" s="15">
        <v>0.78266801135130193</v>
      </c>
      <c r="O108" s="15">
        <v>0.74282155646921932</v>
      </c>
      <c r="P108" s="15">
        <v>0.88096346554813998</v>
      </c>
      <c r="Q108" s="15">
        <v>0.72554630322419111</v>
      </c>
    </row>
    <row r="109" spans="2:18" hidden="1" outlineLevel="2" x14ac:dyDescent="0.3">
      <c r="C109" s="4" t="s">
        <v>71</v>
      </c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6"/>
    </row>
    <row r="110" spans="2:18" hidden="1" outlineLevel="2" x14ac:dyDescent="0.3">
      <c r="B110" s="2" t="s">
        <v>30</v>
      </c>
      <c r="C110" s="7" t="s">
        <v>70</v>
      </c>
      <c r="D110" s="8" t="s">
        <v>22</v>
      </c>
      <c r="E110" s="9">
        <v>608233778.2524991</v>
      </c>
      <c r="F110" s="10">
        <v>55601288.749999829</v>
      </c>
      <c r="G110" s="10">
        <v>56195935.580000058</v>
      </c>
      <c r="H110" s="10">
        <v>62339635.929999977</v>
      </c>
      <c r="I110" s="10">
        <v>58323180.519999988</v>
      </c>
      <c r="J110" s="10">
        <v>54518682.66999992</v>
      </c>
      <c r="K110" s="10">
        <v>55269623.799999967</v>
      </c>
      <c r="L110" s="10">
        <v>55806875.8499998</v>
      </c>
      <c r="M110" s="10">
        <v>48425588.269999936</v>
      </c>
      <c r="N110" s="10">
        <v>55912112.779999927</v>
      </c>
      <c r="O110" s="10">
        <v>46503087.599999897</v>
      </c>
      <c r="P110" s="10">
        <v>43487681.802499913</v>
      </c>
      <c r="Q110" s="10">
        <v>15850084.700000027</v>
      </c>
    </row>
    <row r="111" spans="2:18" hidden="1" outlineLevel="2" x14ac:dyDescent="0.3">
      <c r="B111" s="2" t="s">
        <v>30</v>
      </c>
      <c r="C111" s="11" t="s">
        <v>70</v>
      </c>
      <c r="D111" s="12" t="s">
        <v>23</v>
      </c>
      <c r="E111" s="13">
        <v>594843526.82249916</v>
      </c>
      <c r="F111" s="13">
        <v>54449357.619999826</v>
      </c>
      <c r="G111" s="13">
        <v>55034681.370000057</v>
      </c>
      <c r="H111" s="13">
        <v>61090517.349999979</v>
      </c>
      <c r="I111" s="13">
        <v>57082559.25999999</v>
      </c>
      <c r="J111" s="13">
        <v>53240664.469999917</v>
      </c>
      <c r="K111" s="13">
        <v>54047873.92999997</v>
      </c>
      <c r="L111" s="13">
        <v>54612917.289999798</v>
      </c>
      <c r="M111" s="13">
        <v>47382159.569999933</v>
      </c>
      <c r="N111" s="13">
        <v>54541966.609999925</v>
      </c>
      <c r="O111" s="13">
        <v>45442149.109999895</v>
      </c>
      <c r="P111" s="13">
        <v>42488610.792499915</v>
      </c>
      <c r="Q111" s="13">
        <v>15430069.450000027</v>
      </c>
      <c r="R111" s="14"/>
    </row>
    <row r="112" spans="2:18" hidden="1" outlineLevel="2" x14ac:dyDescent="0.3">
      <c r="B112" s="2" t="s">
        <v>30</v>
      </c>
      <c r="C112" s="7" t="s">
        <v>70</v>
      </c>
      <c r="D112" s="8" t="s">
        <v>24</v>
      </c>
      <c r="E112" s="9">
        <v>13390251.430000002</v>
      </c>
      <c r="F112" s="9">
        <v>1151931.1300000004</v>
      </c>
      <c r="G112" s="9">
        <v>1161254.2100000004</v>
      </c>
      <c r="H112" s="9">
        <v>1249118.5800000005</v>
      </c>
      <c r="I112" s="9">
        <v>1240621.2600000007</v>
      </c>
      <c r="J112" s="9">
        <v>1278018.2000000009</v>
      </c>
      <c r="K112" s="9">
        <v>1221749.8700000006</v>
      </c>
      <c r="L112" s="9">
        <v>1193958.5599999996</v>
      </c>
      <c r="M112" s="9">
        <v>1043428.7000000001</v>
      </c>
      <c r="N112" s="9">
        <v>1370146.1700000006</v>
      </c>
      <c r="O112" s="9">
        <v>1060938.4900000005</v>
      </c>
      <c r="P112" s="9">
        <v>999071.01</v>
      </c>
      <c r="Q112" s="9">
        <v>420015.25</v>
      </c>
    </row>
    <row r="113" spans="2:18" hidden="1" outlineLevel="2" x14ac:dyDescent="0.3">
      <c r="C113" s="4" t="s">
        <v>31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6"/>
    </row>
    <row r="114" spans="2:18" hidden="1" outlineLevel="2" x14ac:dyDescent="0.3">
      <c r="B114" s="1" t="s">
        <v>31</v>
      </c>
      <c r="C114" s="7" t="s">
        <v>70</v>
      </c>
      <c r="D114" s="8" t="s">
        <v>26</v>
      </c>
      <c r="E114" s="15">
        <v>0.83233615711322084</v>
      </c>
      <c r="F114" s="15">
        <v>0.9262262113505092</v>
      </c>
      <c r="G114" s="15">
        <v>0.95735324206958583</v>
      </c>
      <c r="H114" s="15">
        <v>0.91927188121345571</v>
      </c>
      <c r="I114" s="15">
        <v>0.92119599378666794</v>
      </c>
      <c r="J114" s="15">
        <v>0.91148946644932571</v>
      </c>
      <c r="K114" s="15">
        <v>0.90285548223396506</v>
      </c>
      <c r="L114" s="15">
        <v>0.8890654041746463</v>
      </c>
      <c r="M114" s="15">
        <v>0.89403051286543755</v>
      </c>
      <c r="N114" s="15">
        <v>0.85878143450461208</v>
      </c>
      <c r="O114" s="15">
        <v>0.82849191937069244</v>
      </c>
      <c r="P114" s="15">
        <v>0.74710830219671676</v>
      </c>
      <c r="Q114" s="15">
        <v>0.24964665044415063</v>
      </c>
    </row>
    <row r="115" spans="2:18" hidden="1" outlineLevel="2" x14ac:dyDescent="0.3">
      <c r="B115" s="1" t="s">
        <v>31</v>
      </c>
      <c r="C115" s="11" t="s">
        <v>70</v>
      </c>
      <c r="D115" s="12" t="s">
        <v>27</v>
      </c>
      <c r="E115" s="16">
        <v>0.83638648905354884</v>
      </c>
      <c r="F115" s="16">
        <v>0.92780990207750025</v>
      </c>
      <c r="G115" s="16">
        <v>0.96295036478435936</v>
      </c>
      <c r="H115" s="16">
        <v>0.92402726840033722</v>
      </c>
      <c r="I115" s="16">
        <v>0.92579879019028144</v>
      </c>
      <c r="J115" s="16">
        <v>0.91601634113322816</v>
      </c>
      <c r="K115" s="16">
        <v>0.9080542108835391</v>
      </c>
      <c r="L115" s="16">
        <v>0.89892301840798627</v>
      </c>
      <c r="M115" s="16">
        <v>0.89481668461820618</v>
      </c>
      <c r="N115" s="16">
        <v>0.86317839126178786</v>
      </c>
      <c r="O115" s="16">
        <v>0.83408305563523244</v>
      </c>
      <c r="P115" s="16">
        <v>0.7484054425053821</v>
      </c>
      <c r="Q115" s="16">
        <v>0.24964361673520935</v>
      </c>
    </row>
    <row r="116" spans="2:18" hidden="1" outlineLevel="2" x14ac:dyDescent="0.3">
      <c r="B116" s="1" t="s">
        <v>31</v>
      </c>
      <c r="C116" s="7" t="s">
        <v>70</v>
      </c>
      <c r="D116" s="8" t="s">
        <v>28</v>
      </c>
      <c r="E116" s="15">
        <v>0.68497798387048858</v>
      </c>
      <c r="F116" s="15">
        <v>0.85707549340143385</v>
      </c>
      <c r="G116" s="15">
        <v>0.75059017827242303</v>
      </c>
      <c r="H116" s="15">
        <v>0.7344227710734208</v>
      </c>
      <c r="I116" s="15">
        <v>0.7496990664883757</v>
      </c>
      <c r="J116" s="15">
        <v>0.75587449692995468</v>
      </c>
      <c r="K116" s="15">
        <v>0.72040051171172692</v>
      </c>
      <c r="L116" s="15">
        <v>0.59207966975248216</v>
      </c>
      <c r="M116" s="15">
        <v>0.85973023521247605</v>
      </c>
      <c r="N116" s="15">
        <v>0.71399976071574189</v>
      </c>
      <c r="O116" s="15">
        <v>0.64368017428447899</v>
      </c>
      <c r="P116" s="15">
        <v>0.69581947454988524</v>
      </c>
      <c r="Q116" s="15">
        <v>0.24975815071888555</v>
      </c>
    </row>
    <row r="117" spans="2:18" hidden="1" outlineLevel="2" x14ac:dyDescent="0.3">
      <c r="C117" s="4" t="s">
        <v>72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6"/>
    </row>
    <row r="118" spans="2:18" hidden="1" outlineLevel="2" x14ac:dyDescent="0.3">
      <c r="B118" s="2" t="s">
        <v>33</v>
      </c>
      <c r="C118" s="7" t="s">
        <v>70</v>
      </c>
      <c r="D118" s="8" t="s">
        <v>22</v>
      </c>
      <c r="E118" s="9">
        <v>79130787.867499918</v>
      </c>
      <c r="F118" s="9">
        <v>1108667.3199999998</v>
      </c>
      <c r="G118" s="9">
        <v>1374839.3999999976</v>
      </c>
      <c r="H118" s="9">
        <v>1572986.6100000006</v>
      </c>
      <c r="I118" s="9">
        <v>1713977.0099999993</v>
      </c>
      <c r="J118" s="9">
        <v>1903315.0300000021</v>
      </c>
      <c r="K118" s="9">
        <v>2212476.9700000007</v>
      </c>
      <c r="L118" s="9">
        <v>2787871.8399999975</v>
      </c>
      <c r="M118" s="9">
        <v>2851829.7300000023</v>
      </c>
      <c r="N118" s="9">
        <v>4339283.0000000065</v>
      </c>
      <c r="O118" s="9">
        <v>5669155.7000000151</v>
      </c>
      <c r="P118" s="9">
        <v>10497495.4475</v>
      </c>
      <c r="Q118" s="9">
        <v>43098889.809999891</v>
      </c>
    </row>
    <row r="119" spans="2:18" hidden="1" outlineLevel="2" x14ac:dyDescent="0.3">
      <c r="B119" s="2" t="s">
        <v>33</v>
      </c>
      <c r="C119" s="11" t="s">
        <v>70</v>
      </c>
      <c r="D119" s="12" t="s">
        <v>23</v>
      </c>
      <c r="E119" s="13">
        <v>77240436.327499926</v>
      </c>
      <c r="F119" s="13">
        <v>1060876.6499999999</v>
      </c>
      <c r="G119" s="13">
        <v>1325828.5299999977</v>
      </c>
      <c r="H119" s="13">
        <v>1516950.8900000006</v>
      </c>
      <c r="I119" s="13">
        <v>1653041.3899999992</v>
      </c>
      <c r="J119" s="13">
        <v>1837930.1300000022</v>
      </c>
      <c r="K119" s="13">
        <v>2135973.5400000005</v>
      </c>
      <c r="L119" s="13">
        <v>2698281.8599999975</v>
      </c>
      <c r="M119" s="13">
        <v>2767871.0100000021</v>
      </c>
      <c r="N119" s="13">
        <v>4207510.4900000067</v>
      </c>
      <c r="O119" s="13">
        <v>5505747.0500000147</v>
      </c>
      <c r="P119" s="13">
        <v>10231662.137499999</v>
      </c>
      <c r="Q119" s="13">
        <v>42298762.649999894</v>
      </c>
      <c r="R119" s="14"/>
    </row>
    <row r="120" spans="2:18" hidden="1" outlineLevel="2" x14ac:dyDescent="0.3">
      <c r="B120" s="2" t="s">
        <v>33</v>
      </c>
      <c r="C120" s="7" t="s">
        <v>70</v>
      </c>
      <c r="D120" s="8" t="s">
        <v>24</v>
      </c>
      <c r="E120" s="9">
        <v>1890351.54</v>
      </c>
      <c r="F120" s="9">
        <v>47790.670000000006</v>
      </c>
      <c r="G120" s="9">
        <v>49010.869999999995</v>
      </c>
      <c r="H120" s="9">
        <v>56035.720000000016</v>
      </c>
      <c r="I120" s="9">
        <v>60935.620000000024</v>
      </c>
      <c r="J120" s="9">
        <v>65384.900000000016</v>
      </c>
      <c r="K120" s="9">
        <v>76503.429999999949</v>
      </c>
      <c r="L120" s="9">
        <v>89589.979999999981</v>
      </c>
      <c r="M120" s="9">
        <v>83958.72000000003</v>
      </c>
      <c r="N120" s="9">
        <v>131772.51</v>
      </c>
      <c r="O120" s="9">
        <v>163408.65000000008</v>
      </c>
      <c r="P120" s="9">
        <v>265833.31</v>
      </c>
      <c r="Q120" s="9">
        <v>800127.15999999992</v>
      </c>
    </row>
    <row r="121" spans="2:18" hidden="1" outlineLevel="2" x14ac:dyDescent="0.3">
      <c r="C121" s="4" t="s">
        <v>34</v>
      </c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6"/>
    </row>
    <row r="122" spans="2:18" hidden="1" outlineLevel="2" x14ac:dyDescent="0.3">
      <c r="B122" s="1" t="s">
        <v>34</v>
      </c>
      <c r="C122" s="7" t="s">
        <v>70</v>
      </c>
      <c r="D122" s="8" t="s">
        <v>26</v>
      </c>
      <c r="E122" s="15">
        <v>0.10828635014682489</v>
      </c>
      <c r="F122" s="15">
        <v>1.8468577878992518E-2</v>
      </c>
      <c r="G122" s="15">
        <v>2.3421746489855316E-2</v>
      </c>
      <c r="H122" s="15">
        <v>2.3195553495403247E-2</v>
      </c>
      <c r="I122" s="15">
        <v>2.7071719014243691E-2</v>
      </c>
      <c r="J122" s="15">
        <v>3.1821231112290314E-2</v>
      </c>
      <c r="K122" s="15">
        <v>3.614185920478246E-2</v>
      </c>
      <c r="L122" s="15">
        <v>4.4413889264806813E-2</v>
      </c>
      <c r="M122" s="15">
        <v>5.265032160066329E-2</v>
      </c>
      <c r="N122" s="15">
        <v>6.6649165881538117E-2</v>
      </c>
      <c r="O122" s="15">
        <v>0.10100081369875157</v>
      </c>
      <c r="P122" s="15">
        <v>0.18034454070735595</v>
      </c>
      <c r="Q122" s="15">
        <v>0.67882876858872487</v>
      </c>
    </row>
    <row r="123" spans="2:18" hidden="1" outlineLevel="2" x14ac:dyDescent="0.3">
      <c r="B123" s="1" t="s">
        <v>34</v>
      </c>
      <c r="C123" s="11" t="s">
        <v>70</v>
      </c>
      <c r="D123" s="12" t="s">
        <v>27</v>
      </c>
      <c r="E123" s="16">
        <v>0.10860479174752674</v>
      </c>
      <c r="F123" s="16">
        <v>1.8077198772888103E-2</v>
      </c>
      <c r="G123" s="16">
        <v>2.3198227641614989E-2</v>
      </c>
      <c r="H123" s="16">
        <v>2.2944706445249336E-2</v>
      </c>
      <c r="I123" s="16">
        <v>2.6810005347270072E-2</v>
      </c>
      <c r="J123" s="16">
        <v>3.1621957571355663E-2</v>
      </c>
      <c r="K123" s="16">
        <v>3.5886328661972236E-2</v>
      </c>
      <c r="L123" s="16">
        <v>4.4413442725039276E-2</v>
      </c>
      <c r="M123" s="16">
        <v>5.2271512803464461E-2</v>
      </c>
      <c r="N123" s="16">
        <v>6.6587847151617544E-2</v>
      </c>
      <c r="O123" s="16">
        <v>0.10105706734737419</v>
      </c>
      <c r="P123" s="16">
        <v>0.18022315831829785</v>
      </c>
      <c r="Q123" s="16">
        <v>0.68435311490902873</v>
      </c>
    </row>
    <row r="124" spans="2:18" hidden="1" outlineLevel="2" x14ac:dyDescent="0.3">
      <c r="B124" s="1" t="s">
        <v>34</v>
      </c>
      <c r="C124" s="7" t="s">
        <v>70</v>
      </c>
      <c r="D124" s="8" t="s">
        <v>28</v>
      </c>
      <c r="E124" s="15">
        <v>9.6700886719322268E-2</v>
      </c>
      <c r="F124" s="15">
        <v>3.5557865399674628E-2</v>
      </c>
      <c r="G124" s="15">
        <v>3.1678746422444858E-2</v>
      </c>
      <c r="H124" s="15">
        <v>3.294635867276452E-2</v>
      </c>
      <c r="I124" s="15">
        <v>3.6822984502047296E-2</v>
      </c>
      <c r="J124" s="15">
        <v>3.8671419854830996E-2</v>
      </c>
      <c r="K124" s="15">
        <v>4.5109978296705051E-2</v>
      </c>
      <c r="L124" s="15">
        <v>4.4427342412563714E-2</v>
      </c>
      <c r="M124" s="15">
        <v>6.9177558652295496E-2</v>
      </c>
      <c r="N124" s="15">
        <v>6.8668250635560049E-2</v>
      </c>
      <c r="O124" s="15">
        <v>9.9141382184740445E-2</v>
      </c>
      <c r="P124" s="15">
        <v>0.18514399099825424</v>
      </c>
      <c r="Q124" s="15">
        <v>0.47578815250530504</v>
      </c>
    </row>
    <row r="125" spans="2:18" hidden="1" outlineLevel="2" x14ac:dyDescent="0.3">
      <c r="B125" s="1" t="s">
        <v>34</v>
      </c>
      <c r="C125" s="11" t="s">
        <v>70</v>
      </c>
      <c r="D125" s="12" t="s">
        <v>35</v>
      </c>
      <c r="E125" s="16">
        <v>0.6458539198576585</v>
      </c>
      <c r="F125" s="16">
        <v>0.25034064560164065</v>
      </c>
      <c r="G125" s="16">
        <v>0.54920344772918173</v>
      </c>
      <c r="H125" s="16">
        <v>0.28732929546810471</v>
      </c>
      <c r="I125" s="16">
        <v>0.34353226840977136</v>
      </c>
      <c r="J125" s="16">
        <v>0.35951914236368215</v>
      </c>
      <c r="K125" s="16">
        <v>0.37204219070629724</v>
      </c>
      <c r="L125" s="16">
        <v>0.40036103196092582</v>
      </c>
      <c r="M125" s="16">
        <v>0.49684416735740849</v>
      </c>
      <c r="N125" s="16">
        <v>0.47195753368359222</v>
      </c>
      <c r="O125" s="16">
        <v>0.58889828005860367</v>
      </c>
      <c r="P125" s="16">
        <v>0.71312954230565717</v>
      </c>
      <c r="Q125" s="16">
        <v>0.90467880098161557</v>
      </c>
    </row>
    <row r="126" spans="2:18" hidden="1" outlineLevel="2" x14ac:dyDescent="0.3">
      <c r="C126" s="4" t="s">
        <v>73</v>
      </c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7"/>
    </row>
    <row r="127" spans="2:18" hidden="1" outlineLevel="2" x14ac:dyDescent="0.3">
      <c r="B127" s="2" t="s">
        <v>37</v>
      </c>
      <c r="C127" s="118" t="s">
        <v>70</v>
      </c>
      <c r="D127" s="119" t="s">
        <v>22</v>
      </c>
      <c r="E127" s="120">
        <v>0</v>
      </c>
      <c r="F127" s="120">
        <v>0</v>
      </c>
      <c r="G127" s="120">
        <v>0</v>
      </c>
      <c r="H127" s="120">
        <v>0</v>
      </c>
      <c r="I127" s="120">
        <v>0</v>
      </c>
      <c r="J127" s="120">
        <v>0</v>
      </c>
      <c r="K127" s="120">
        <v>0</v>
      </c>
      <c r="L127" s="120">
        <v>0</v>
      </c>
      <c r="M127" s="120">
        <v>0</v>
      </c>
      <c r="N127" s="120">
        <v>0</v>
      </c>
      <c r="O127" s="120">
        <v>0</v>
      </c>
      <c r="P127" s="120">
        <v>0</v>
      </c>
      <c r="Q127" s="120">
        <v>0</v>
      </c>
    </row>
    <row r="128" spans="2:18" hidden="1" outlineLevel="2" x14ac:dyDescent="0.3">
      <c r="B128" s="2" t="s">
        <v>37</v>
      </c>
      <c r="C128" s="121" t="s">
        <v>70</v>
      </c>
      <c r="D128" s="122" t="s">
        <v>23</v>
      </c>
      <c r="E128" s="123">
        <v>0</v>
      </c>
      <c r="F128" s="123">
        <v>0</v>
      </c>
      <c r="G128" s="123">
        <v>0</v>
      </c>
      <c r="H128" s="123">
        <v>0</v>
      </c>
      <c r="I128" s="123">
        <v>0</v>
      </c>
      <c r="J128" s="123">
        <v>0</v>
      </c>
      <c r="K128" s="123">
        <v>0</v>
      </c>
      <c r="L128" s="123">
        <v>0</v>
      </c>
      <c r="M128" s="123">
        <v>0</v>
      </c>
      <c r="N128" s="123">
        <v>0</v>
      </c>
      <c r="O128" s="123">
        <v>0</v>
      </c>
      <c r="P128" s="123">
        <v>0</v>
      </c>
      <c r="Q128" s="123">
        <v>0</v>
      </c>
      <c r="R128" s="14"/>
    </row>
    <row r="129" spans="2:18" hidden="1" outlineLevel="2" x14ac:dyDescent="0.3">
      <c r="B129" s="2" t="s">
        <v>37</v>
      </c>
      <c r="C129" s="118" t="s">
        <v>70</v>
      </c>
      <c r="D129" s="119" t="s">
        <v>24</v>
      </c>
      <c r="E129" s="120">
        <v>0</v>
      </c>
      <c r="F129" s="120">
        <v>0</v>
      </c>
      <c r="G129" s="120">
        <v>0</v>
      </c>
      <c r="H129" s="120">
        <v>0</v>
      </c>
      <c r="I129" s="120">
        <v>0</v>
      </c>
      <c r="J129" s="120">
        <v>0</v>
      </c>
      <c r="K129" s="120">
        <v>0</v>
      </c>
      <c r="L129" s="120">
        <v>0</v>
      </c>
      <c r="M129" s="120">
        <v>0</v>
      </c>
      <c r="N129" s="120">
        <v>0</v>
      </c>
      <c r="O129" s="120">
        <v>0</v>
      </c>
      <c r="P129" s="120">
        <v>0</v>
      </c>
      <c r="Q129" s="120">
        <v>0</v>
      </c>
    </row>
    <row r="130" spans="2:18" hidden="1" outlineLevel="2" x14ac:dyDescent="0.3">
      <c r="C130" s="4" t="s">
        <v>38</v>
      </c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7"/>
    </row>
    <row r="131" spans="2:18" hidden="1" outlineLevel="2" x14ac:dyDescent="0.3">
      <c r="B131" s="1" t="s">
        <v>38</v>
      </c>
      <c r="C131" s="118" t="s">
        <v>70</v>
      </c>
      <c r="D131" s="119" t="s">
        <v>26</v>
      </c>
      <c r="E131" s="124">
        <v>0</v>
      </c>
      <c r="F131" s="124">
        <v>0</v>
      </c>
      <c r="G131" s="124">
        <v>0</v>
      </c>
      <c r="H131" s="124">
        <v>0</v>
      </c>
      <c r="I131" s="124">
        <v>0</v>
      </c>
      <c r="J131" s="124">
        <v>0</v>
      </c>
      <c r="K131" s="124">
        <v>0</v>
      </c>
      <c r="L131" s="124">
        <v>0</v>
      </c>
      <c r="M131" s="124">
        <v>0</v>
      </c>
      <c r="N131" s="124">
        <v>0</v>
      </c>
      <c r="O131" s="124">
        <v>0</v>
      </c>
      <c r="P131" s="124">
        <v>0</v>
      </c>
      <c r="Q131" s="124">
        <v>0</v>
      </c>
    </row>
    <row r="132" spans="2:18" hidden="1" outlineLevel="2" x14ac:dyDescent="0.3">
      <c r="B132" s="1" t="s">
        <v>38</v>
      </c>
      <c r="C132" s="121" t="s">
        <v>70</v>
      </c>
      <c r="D132" s="122" t="s">
        <v>27</v>
      </c>
      <c r="E132" s="125">
        <v>0</v>
      </c>
      <c r="F132" s="125">
        <v>0</v>
      </c>
      <c r="G132" s="125">
        <v>0</v>
      </c>
      <c r="H132" s="125">
        <v>0</v>
      </c>
      <c r="I132" s="125">
        <v>0</v>
      </c>
      <c r="J132" s="125">
        <v>0</v>
      </c>
      <c r="K132" s="125">
        <v>0</v>
      </c>
      <c r="L132" s="125">
        <v>0</v>
      </c>
      <c r="M132" s="125">
        <v>0</v>
      </c>
      <c r="N132" s="125">
        <v>0</v>
      </c>
      <c r="O132" s="125">
        <v>0</v>
      </c>
      <c r="P132" s="125">
        <v>0</v>
      </c>
      <c r="Q132" s="125">
        <v>0</v>
      </c>
    </row>
    <row r="133" spans="2:18" hidden="1" outlineLevel="2" x14ac:dyDescent="0.3">
      <c r="B133" s="1" t="s">
        <v>38</v>
      </c>
      <c r="C133" s="118" t="s">
        <v>70</v>
      </c>
      <c r="D133" s="119" t="s">
        <v>28</v>
      </c>
      <c r="E133" s="124">
        <v>0</v>
      </c>
      <c r="F133" s="124">
        <v>0</v>
      </c>
      <c r="G133" s="124">
        <v>0</v>
      </c>
      <c r="H133" s="124">
        <v>0</v>
      </c>
      <c r="I133" s="124">
        <v>0</v>
      </c>
      <c r="J133" s="124">
        <v>0</v>
      </c>
      <c r="K133" s="124">
        <v>0</v>
      </c>
      <c r="L133" s="124">
        <v>0</v>
      </c>
      <c r="M133" s="124">
        <v>0</v>
      </c>
      <c r="N133" s="124">
        <v>0</v>
      </c>
      <c r="O133" s="124">
        <v>0</v>
      </c>
      <c r="P133" s="124">
        <v>0</v>
      </c>
      <c r="Q133" s="124">
        <v>0</v>
      </c>
    </row>
    <row r="134" spans="2:18" hidden="1" outlineLevel="2" x14ac:dyDescent="0.3">
      <c r="B134" s="1" t="s">
        <v>38</v>
      </c>
      <c r="C134" s="121" t="s">
        <v>70</v>
      </c>
      <c r="D134" s="122" t="s">
        <v>35</v>
      </c>
      <c r="E134" s="125">
        <v>0</v>
      </c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  <c r="K134" s="125">
        <v>0</v>
      </c>
      <c r="L134" s="125">
        <v>0</v>
      </c>
      <c r="M134" s="125">
        <v>0</v>
      </c>
      <c r="N134" s="125">
        <v>0</v>
      </c>
      <c r="O134" s="125">
        <v>0</v>
      </c>
      <c r="P134" s="125">
        <v>0</v>
      </c>
      <c r="Q134" s="125">
        <v>0</v>
      </c>
    </row>
    <row r="135" spans="2:18" hidden="1" outlineLevel="2" x14ac:dyDescent="0.3">
      <c r="C135" s="4" t="s">
        <v>74</v>
      </c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7"/>
    </row>
    <row r="136" spans="2:18" hidden="1" outlineLevel="2" x14ac:dyDescent="0.3">
      <c r="B136" s="2" t="s">
        <v>40</v>
      </c>
      <c r="C136" s="118" t="s">
        <v>70</v>
      </c>
      <c r="D136" s="119" t="s">
        <v>22</v>
      </c>
      <c r="E136" s="120">
        <v>0</v>
      </c>
      <c r="F136" s="120">
        <v>0</v>
      </c>
      <c r="G136" s="120">
        <v>0</v>
      </c>
      <c r="H136" s="120">
        <v>0</v>
      </c>
      <c r="I136" s="120">
        <v>0</v>
      </c>
      <c r="J136" s="120">
        <v>0</v>
      </c>
      <c r="K136" s="120">
        <v>0</v>
      </c>
      <c r="L136" s="120">
        <v>0</v>
      </c>
      <c r="M136" s="120">
        <v>0</v>
      </c>
      <c r="N136" s="120">
        <v>0</v>
      </c>
      <c r="O136" s="120">
        <v>0</v>
      </c>
      <c r="P136" s="120">
        <v>0</v>
      </c>
      <c r="Q136" s="120">
        <v>0</v>
      </c>
    </row>
    <row r="137" spans="2:18" hidden="1" outlineLevel="2" x14ac:dyDescent="0.3">
      <c r="B137" s="2" t="s">
        <v>40</v>
      </c>
      <c r="C137" s="121" t="s">
        <v>70</v>
      </c>
      <c r="D137" s="122" t="s">
        <v>23</v>
      </c>
      <c r="E137" s="123">
        <v>0</v>
      </c>
      <c r="F137" s="123">
        <v>0</v>
      </c>
      <c r="G137" s="123">
        <v>0</v>
      </c>
      <c r="H137" s="123">
        <v>0</v>
      </c>
      <c r="I137" s="123">
        <v>0</v>
      </c>
      <c r="J137" s="123">
        <v>0</v>
      </c>
      <c r="K137" s="123">
        <v>0</v>
      </c>
      <c r="L137" s="123">
        <v>0</v>
      </c>
      <c r="M137" s="123">
        <v>0</v>
      </c>
      <c r="N137" s="123">
        <v>0</v>
      </c>
      <c r="O137" s="123">
        <v>0</v>
      </c>
      <c r="P137" s="123">
        <v>0</v>
      </c>
      <c r="Q137" s="123">
        <v>0</v>
      </c>
      <c r="R137" s="14"/>
    </row>
    <row r="138" spans="2:18" hidden="1" outlineLevel="2" x14ac:dyDescent="0.3">
      <c r="B138" s="2" t="s">
        <v>40</v>
      </c>
      <c r="C138" s="118" t="s">
        <v>70</v>
      </c>
      <c r="D138" s="119" t="s">
        <v>24</v>
      </c>
      <c r="E138" s="120">
        <v>0</v>
      </c>
      <c r="F138" s="120">
        <v>0</v>
      </c>
      <c r="G138" s="120">
        <v>0</v>
      </c>
      <c r="H138" s="120">
        <v>0</v>
      </c>
      <c r="I138" s="120">
        <v>0</v>
      </c>
      <c r="J138" s="120">
        <v>0</v>
      </c>
      <c r="K138" s="120">
        <v>0</v>
      </c>
      <c r="L138" s="120">
        <v>0</v>
      </c>
      <c r="M138" s="120">
        <v>0</v>
      </c>
      <c r="N138" s="120">
        <v>0</v>
      </c>
      <c r="O138" s="120">
        <v>0</v>
      </c>
      <c r="P138" s="120">
        <v>0</v>
      </c>
      <c r="Q138" s="120">
        <v>0</v>
      </c>
    </row>
    <row r="139" spans="2:18" hidden="1" outlineLevel="2" x14ac:dyDescent="0.3">
      <c r="C139" s="4" t="s">
        <v>41</v>
      </c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7"/>
    </row>
    <row r="140" spans="2:18" hidden="1" outlineLevel="2" x14ac:dyDescent="0.3">
      <c r="B140" s="1" t="s">
        <v>41</v>
      </c>
      <c r="C140" s="118" t="s">
        <v>70</v>
      </c>
      <c r="D140" s="119" t="s">
        <v>26</v>
      </c>
      <c r="E140" s="124">
        <v>0</v>
      </c>
      <c r="F140" s="124">
        <v>0</v>
      </c>
      <c r="G140" s="124">
        <v>0</v>
      </c>
      <c r="H140" s="124">
        <v>0</v>
      </c>
      <c r="I140" s="124">
        <v>0</v>
      </c>
      <c r="J140" s="124">
        <v>0</v>
      </c>
      <c r="K140" s="124">
        <v>0</v>
      </c>
      <c r="L140" s="124">
        <v>0</v>
      </c>
      <c r="M140" s="124">
        <v>0</v>
      </c>
      <c r="N140" s="124">
        <v>0</v>
      </c>
      <c r="O140" s="124">
        <v>0</v>
      </c>
      <c r="P140" s="124">
        <v>0</v>
      </c>
      <c r="Q140" s="124">
        <v>0</v>
      </c>
    </row>
    <row r="141" spans="2:18" hidden="1" outlineLevel="2" x14ac:dyDescent="0.3">
      <c r="B141" s="1" t="s">
        <v>41</v>
      </c>
      <c r="C141" s="121" t="s">
        <v>70</v>
      </c>
      <c r="D141" s="122" t="s">
        <v>27</v>
      </c>
      <c r="E141" s="125">
        <v>0</v>
      </c>
      <c r="F141" s="125">
        <v>0</v>
      </c>
      <c r="G141" s="125">
        <v>0</v>
      </c>
      <c r="H141" s="125">
        <v>0</v>
      </c>
      <c r="I141" s="125">
        <v>0</v>
      </c>
      <c r="J141" s="125">
        <v>0</v>
      </c>
      <c r="K141" s="125">
        <v>0</v>
      </c>
      <c r="L141" s="125">
        <v>0</v>
      </c>
      <c r="M141" s="125">
        <v>0</v>
      </c>
      <c r="N141" s="125">
        <v>0</v>
      </c>
      <c r="O141" s="125">
        <v>0</v>
      </c>
      <c r="P141" s="125">
        <v>0</v>
      </c>
      <c r="Q141" s="125">
        <v>0</v>
      </c>
    </row>
    <row r="142" spans="2:18" hidden="1" outlineLevel="2" x14ac:dyDescent="0.3">
      <c r="B142" s="1" t="s">
        <v>41</v>
      </c>
      <c r="C142" s="118" t="s">
        <v>70</v>
      </c>
      <c r="D142" s="119" t="s">
        <v>28</v>
      </c>
      <c r="E142" s="124">
        <v>0</v>
      </c>
      <c r="F142" s="124">
        <v>0</v>
      </c>
      <c r="G142" s="124">
        <v>0</v>
      </c>
      <c r="H142" s="124">
        <v>0</v>
      </c>
      <c r="I142" s="124">
        <v>0</v>
      </c>
      <c r="J142" s="124">
        <v>0</v>
      </c>
      <c r="K142" s="124">
        <v>0</v>
      </c>
      <c r="L142" s="124">
        <v>0</v>
      </c>
      <c r="M142" s="124">
        <v>0</v>
      </c>
      <c r="N142" s="124">
        <v>0</v>
      </c>
      <c r="O142" s="124">
        <v>0</v>
      </c>
      <c r="P142" s="124">
        <v>0</v>
      </c>
      <c r="Q142" s="124">
        <v>0</v>
      </c>
    </row>
    <row r="143" spans="2:18" hidden="1" outlineLevel="2" x14ac:dyDescent="0.3">
      <c r="B143" s="1" t="s">
        <v>41</v>
      </c>
      <c r="C143" s="121" t="s">
        <v>70</v>
      </c>
      <c r="D143" s="122" t="s">
        <v>35</v>
      </c>
      <c r="E143" s="125">
        <v>0</v>
      </c>
      <c r="F143" s="125">
        <v>0</v>
      </c>
      <c r="G143" s="125">
        <v>0</v>
      </c>
      <c r="H143" s="125">
        <v>0</v>
      </c>
      <c r="I143" s="125">
        <v>0</v>
      </c>
      <c r="J143" s="125">
        <v>0</v>
      </c>
      <c r="K143" s="125">
        <v>0</v>
      </c>
      <c r="L143" s="125">
        <v>0</v>
      </c>
      <c r="M143" s="125">
        <v>0</v>
      </c>
      <c r="N143" s="125">
        <v>0</v>
      </c>
      <c r="O143" s="125">
        <v>0</v>
      </c>
      <c r="P143" s="125">
        <v>0</v>
      </c>
      <c r="Q143" s="125">
        <v>0</v>
      </c>
    </row>
    <row r="144" spans="2:18" hidden="1" outlineLevel="2" x14ac:dyDescent="0.3">
      <c r="C144" s="4" t="s">
        <v>75</v>
      </c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7"/>
    </row>
    <row r="145" spans="2:18" hidden="1" outlineLevel="2" x14ac:dyDescent="0.3">
      <c r="B145" s="2" t="s">
        <v>43</v>
      </c>
      <c r="C145" s="118" t="s">
        <v>70</v>
      </c>
      <c r="D145" s="119" t="s">
        <v>22</v>
      </c>
      <c r="E145" s="120">
        <v>0</v>
      </c>
      <c r="F145" s="120">
        <v>0</v>
      </c>
      <c r="G145" s="120">
        <v>0</v>
      </c>
      <c r="H145" s="120">
        <v>0</v>
      </c>
      <c r="I145" s="120">
        <v>0</v>
      </c>
      <c r="J145" s="120">
        <v>0</v>
      </c>
      <c r="K145" s="120">
        <v>0</v>
      </c>
      <c r="L145" s="120">
        <v>0</v>
      </c>
      <c r="M145" s="120">
        <v>0</v>
      </c>
      <c r="N145" s="120">
        <v>0</v>
      </c>
      <c r="O145" s="120">
        <v>0</v>
      </c>
      <c r="P145" s="120">
        <v>0</v>
      </c>
      <c r="Q145" s="120">
        <v>0</v>
      </c>
    </row>
    <row r="146" spans="2:18" hidden="1" outlineLevel="2" x14ac:dyDescent="0.3">
      <c r="B146" s="2" t="s">
        <v>43</v>
      </c>
      <c r="C146" s="121" t="s">
        <v>70</v>
      </c>
      <c r="D146" s="122" t="s">
        <v>23</v>
      </c>
      <c r="E146" s="123">
        <v>0</v>
      </c>
      <c r="F146" s="123">
        <v>0</v>
      </c>
      <c r="G146" s="123">
        <v>0</v>
      </c>
      <c r="H146" s="123">
        <v>0</v>
      </c>
      <c r="I146" s="123">
        <v>0</v>
      </c>
      <c r="J146" s="123">
        <v>0</v>
      </c>
      <c r="K146" s="123">
        <v>0</v>
      </c>
      <c r="L146" s="123">
        <v>0</v>
      </c>
      <c r="M146" s="123">
        <v>0</v>
      </c>
      <c r="N146" s="123">
        <v>0</v>
      </c>
      <c r="O146" s="123">
        <v>0</v>
      </c>
      <c r="P146" s="123">
        <v>0</v>
      </c>
      <c r="Q146" s="123">
        <v>0</v>
      </c>
      <c r="R146" s="14"/>
    </row>
    <row r="147" spans="2:18" hidden="1" outlineLevel="2" x14ac:dyDescent="0.3">
      <c r="B147" s="2" t="s">
        <v>43</v>
      </c>
      <c r="C147" s="118" t="s">
        <v>70</v>
      </c>
      <c r="D147" s="119" t="s">
        <v>24</v>
      </c>
      <c r="E147" s="120">
        <v>0</v>
      </c>
      <c r="F147" s="120">
        <v>0</v>
      </c>
      <c r="G147" s="120">
        <v>0</v>
      </c>
      <c r="H147" s="120">
        <v>0</v>
      </c>
      <c r="I147" s="120">
        <v>0</v>
      </c>
      <c r="J147" s="120">
        <v>0</v>
      </c>
      <c r="K147" s="120">
        <v>0</v>
      </c>
      <c r="L147" s="120">
        <v>0</v>
      </c>
      <c r="M147" s="120">
        <v>0</v>
      </c>
      <c r="N147" s="120">
        <v>0</v>
      </c>
      <c r="O147" s="120">
        <v>0</v>
      </c>
      <c r="P147" s="120">
        <v>0</v>
      </c>
      <c r="Q147" s="120">
        <v>0</v>
      </c>
    </row>
    <row r="148" spans="2:18" hidden="1" outlineLevel="2" x14ac:dyDescent="0.3">
      <c r="C148" s="4" t="s">
        <v>44</v>
      </c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7"/>
    </row>
    <row r="149" spans="2:18" hidden="1" outlineLevel="2" x14ac:dyDescent="0.3">
      <c r="B149" s="1" t="s">
        <v>44</v>
      </c>
      <c r="C149" s="118" t="s">
        <v>70</v>
      </c>
      <c r="D149" s="119" t="s">
        <v>26</v>
      </c>
      <c r="E149" s="124">
        <v>0</v>
      </c>
      <c r="F149" s="124">
        <v>0</v>
      </c>
      <c r="G149" s="124">
        <v>0</v>
      </c>
      <c r="H149" s="124">
        <v>0</v>
      </c>
      <c r="I149" s="124">
        <v>0</v>
      </c>
      <c r="J149" s="124">
        <v>0</v>
      </c>
      <c r="K149" s="124">
        <v>0</v>
      </c>
      <c r="L149" s="124">
        <v>0</v>
      </c>
      <c r="M149" s="124">
        <v>0</v>
      </c>
      <c r="N149" s="124">
        <v>0</v>
      </c>
      <c r="O149" s="124">
        <v>0</v>
      </c>
      <c r="P149" s="124">
        <v>0</v>
      </c>
      <c r="Q149" s="124">
        <v>0</v>
      </c>
    </row>
    <row r="150" spans="2:18" hidden="1" outlineLevel="2" x14ac:dyDescent="0.3">
      <c r="B150" s="1" t="s">
        <v>44</v>
      </c>
      <c r="C150" s="121" t="s">
        <v>70</v>
      </c>
      <c r="D150" s="122" t="s">
        <v>27</v>
      </c>
      <c r="E150" s="125">
        <v>0</v>
      </c>
      <c r="F150" s="125">
        <v>0</v>
      </c>
      <c r="G150" s="125">
        <v>0</v>
      </c>
      <c r="H150" s="125">
        <v>0</v>
      </c>
      <c r="I150" s="125">
        <v>0</v>
      </c>
      <c r="J150" s="125">
        <v>0</v>
      </c>
      <c r="K150" s="125">
        <v>0</v>
      </c>
      <c r="L150" s="125">
        <v>0</v>
      </c>
      <c r="M150" s="125">
        <v>0</v>
      </c>
      <c r="N150" s="125">
        <v>0</v>
      </c>
      <c r="O150" s="125">
        <v>0</v>
      </c>
      <c r="P150" s="125">
        <v>0</v>
      </c>
      <c r="Q150" s="125">
        <v>0</v>
      </c>
    </row>
    <row r="151" spans="2:18" hidden="1" outlineLevel="2" x14ac:dyDescent="0.3">
      <c r="B151" s="1" t="s">
        <v>44</v>
      </c>
      <c r="C151" s="118" t="s">
        <v>70</v>
      </c>
      <c r="D151" s="119" t="s">
        <v>28</v>
      </c>
      <c r="E151" s="124">
        <v>0</v>
      </c>
      <c r="F151" s="124">
        <v>0</v>
      </c>
      <c r="G151" s="124">
        <v>0</v>
      </c>
      <c r="H151" s="124">
        <v>0</v>
      </c>
      <c r="I151" s="124">
        <v>0</v>
      </c>
      <c r="J151" s="124">
        <v>0</v>
      </c>
      <c r="K151" s="124">
        <v>0</v>
      </c>
      <c r="L151" s="124">
        <v>0</v>
      </c>
      <c r="M151" s="124">
        <v>0</v>
      </c>
      <c r="N151" s="124">
        <v>0</v>
      </c>
      <c r="O151" s="124">
        <v>0</v>
      </c>
      <c r="P151" s="124">
        <v>0</v>
      </c>
      <c r="Q151" s="124">
        <v>0</v>
      </c>
    </row>
    <row r="152" spans="2:18" hidden="1" outlineLevel="2" x14ac:dyDescent="0.3">
      <c r="B152" s="1" t="s">
        <v>44</v>
      </c>
      <c r="C152" s="121" t="s">
        <v>70</v>
      </c>
      <c r="D152" s="122" t="s">
        <v>35</v>
      </c>
      <c r="E152" s="125">
        <v>0</v>
      </c>
      <c r="F152" s="125">
        <v>0</v>
      </c>
      <c r="G152" s="125">
        <v>0</v>
      </c>
      <c r="H152" s="125">
        <v>0</v>
      </c>
      <c r="I152" s="125">
        <v>0</v>
      </c>
      <c r="J152" s="125">
        <v>0</v>
      </c>
      <c r="K152" s="125">
        <v>0</v>
      </c>
      <c r="L152" s="125">
        <v>0</v>
      </c>
      <c r="M152" s="125">
        <v>0</v>
      </c>
      <c r="N152" s="125">
        <v>0</v>
      </c>
      <c r="O152" s="125">
        <v>0</v>
      </c>
      <c r="P152" s="125">
        <v>0</v>
      </c>
      <c r="Q152" s="125">
        <v>0</v>
      </c>
    </row>
    <row r="153" spans="2:18" hidden="1" outlineLevel="2" x14ac:dyDescent="0.3">
      <c r="C153" s="4" t="s">
        <v>76</v>
      </c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7"/>
    </row>
    <row r="154" spans="2:18" hidden="1" outlineLevel="2" x14ac:dyDescent="0.3">
      <c r="B154" s="2" t="s">
        <v>46</v>
      </c>
      <c r="C154" s="118" t="s">
        <v>70</v>
      </c>
      <c r="D154" s="119" t="s">
        <v>22</v>
      </c>
      <c r="E154" s="120">
        <v>0</v>
      </c>
      <c r="F154" s="120">
        <v>0</v>
      </c>
      <c r="G154" s="120">
        <v>0</v>
      </c>
      <c r="H154" s="120">
        <v>0</v>
      </c>
      <c r="I154" s="120">
        <v>0</v>
      </c>
      <c r="J154" s="120">
        <v>0</v>
      </c>
      <c r="K154" s="120">
        <v>0</v>
      </c>
      <c r="L154" s="120">
        <v>0</v>
      </c>
      <c r="M154" s="120">
        <v>0</v>
      </c>
      <c r="N154" s="120">
        <v>0</v>
      </c>
      <c r="O154" s="120">
        <v>0</v>
      </c>
      <c r="P154" s="120">
        <v>0</v>
      </c>
      <c r="Q154" s="120">
        <v>0</v>
      </c>
    </row>
    <row r="155" spans="2:18" hidden="1" outlineLevel="2" x14ac:dyDescent="0.3">
      <c r="B155" s="2" t="s">
        <v>46</v>
      </c>
      <c r="C155" s="121" t="s">
        <v>70</v>
      </c>
      <c r="D155" s="122" t="s">
        <v>23</v>
      </c>
      <c r="E155" s="123">
        <v>0</v>
      </c>
      <c r="F155" s="123">
        <v>0</v>
      </c>
      <c r="G155" s="123">
        <v>0</v>
      </c>
      <c r="H155" s="123">
        <v>0</v>
      </c>
      <c r="I155" s="123">
        <v>0</v>
      </c>
      <c r="J155" s="123">
        <v>0</v>
      </c>
      <c r="K155" s="123">
        <v>0</v>
      </c>
      <c r="L155" s="123">
        <v>0</v>
      </c>
      <c r="M155" s="123">
        <v>0</v>
      </c>
      <c r="N155" s="123">
        <v>0</v>
      </c>
      <c r="O155" s="123">
        <v>0</v>
      </c>
      <c r="P155" s="123">
        <v>0</v>
      </c>
      <c r="Q155" s="123">
        <v>0</v>
      </c>
      <c r="R155" s="14"/>
    </row>
    <row r="156" spans="2:18" hidden="1" outlineLevel="2" x14ac:dyDescent="0.3">
      <c r="B156" s="2" t="s">
        <v>46</v>
      </c>
      <c r="C156" s="118" t="s">
        <v>70</v>
      </c>
      <c r="D156" s="119" t="s">
        <v>24</v>
      </c>
      <c r="E156" s="120">
        <v>0</v>
      </c>
      <c r="F156" s="120">
        <v>0</v>
      </c>
      <c r="G156" s="120">
        <v>0</v>
      </c>
      <c r="H156" s="120">
        <v>0</v>
      </c>
      <c r="I156" s="120">
        <v>0</v>
      </c>
      <c r="J156" s="120">
        <v>0</v>
      </c>
      <c r="K156" s="120">
        <v>0</v>
      </c>
      <c r="L156" s="120">
        <v>0</v>
      </c>
      <c r="M156" s="120">
        <v>0</v>
      </c>
      <c r="N156" s="120">
        <v>0</v>
      </c>
      <c r="O156" s="120">
        <v>0</v>
      </c>
      <c r="P156" s="120">
        <v>0</v>
      </c>
      <c r="Q156" s="120">
        <v>0</v>
      </c>
    </row>
    <row r="157" spans="2:18" hidden="1" outlineLevel="2" x14ac:dyDescent="0.3">
      <c r="C157" s="4" t="s">
        <v>47</v>
      </c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7"/>
    </row>
    <row r="158" spans="2:18" hidden="1" outlineLevel="2" x14ac:dyDescent="0.3">
      <c r="B158" s="1" t="s">
        <v>47</v>
      </c>
      <c r="C158" s="118" t="s">
        <v>70</v>
      </c>
      <c r="D158" s="119" t="s">
        <v>26</v>
      </c>
      <c r="E158" s="124">
        <v>0</v>
      </c>
      <c r="F158" s="124">
        <v>0</v>
      </c>
      <c r="G158" s="124">
        <v>0</v>
      </c>
      <c r="H158" s="124">
        <v>0</v>
      </c>
      <c r="I158" s="124">
        <v>0</v>
      </c>
      <c r="J158" s="124">
        <v>0</v>
      </c>
      <c r="K158" s="124">
        <v>0</v>
      </c>
      <c r="L158" s="124">
        <v>0</v>
      </c>
      <c r="M158" s="124">
        <v>0</v>
      </c>
      <c r="N158" s="124">
        <v>0</v>
      </c>
      <c r="O158" s="124">
        <v>0</v>
      </c>
      <c r="P158" s="124">
        <v>0</v>
      </c>
      <c r="Q158" s="124">
        <v>0</v>
      </c>
    </row>
    <row r="159" spans="2:18" hidden="1" outlineLevel="2" x14ac:dyDescent="0.3">
      <c r="B159" s="1" t="s">
        <v>47</v>
      </c>
      <c r="C159" s="121" t="s">
        <v>70</v>
      </c>
      <c r="D159" s="122" t="s">
        <v>27</v>
      </c>
      <c r="E159" s="125">
        <v>0</v>
      </c>
      <c r="F159" s="125">
        <v>0</v>
      </c>
      <c r="G159" s="125">
        <v>0</v>
      </c>
      <c r="H159" s="125">
        <v>0</v>
      </c>
      <c r="I159" s="125">
        <v>0</v>
      </c>
      <c r="J159" s="125">
        <v>0</v>
      </c>
      <c r="K159" s="125">
        <v>0</v>
      </c>
      <c r="L159" s="125">
        <v>0</v>
      </c>
      <c r="M159" s="125">
        <v>0</v>
      </c>
      <c r="N159" s="125">
        <v>0</v>
      </c>
      <c r="O159" s="125">
        <v>0</v>
      </c>
      <c r="P159" s="125">
        <v>0</v>
      </c>
      <c r="Q159" s="125">
        <v>0</v>
      </c>
    </row>
    <row r="160" spans="2:18" hidden="1" outlineLevel="2" x14ac:dyDescent="0.3">
      <c r="B160" s="1" t="s">
        <v>47</v>
      </c>
      <c r="C160" s="118" t="s">
        <v>70</v>
      </c>
      <c r="D160" s="119" t="s">
        <v>28</v>
      </c>
      <c r="E160" s="124">
        <v>0</v>
      </c>
      <c r="F160" s="124">
        <v>0</v>
      </c>
      <c r="G160" s="124">
        <v>0</v>
      </c>
      <c r="H160" s="124">
        <v>0</v>
      </c>
      <c r="I160" s="124">
        <v>0</v>
      </c>
      <c r="J160" s="124">
        <v>0</v>
      </c>
      <c r="K160" s="124">
        <v>0</v>
      </c>
      <c r="L160" s="124">
        <v>0</v>
      </c>
      <c r="M160" s="124">
        <v>0</v>
      </c>
      <c r="N160" s="124">
        <v>0</v>
      </c>
      <c r="O160" s="124">
        <v>0</v>
      </c>
      <c r="P160" s="124">
        <v>0</v>
      </c>
      <c r="Q160" s="124">
        <v>0</v>
      </c>
    </row>
    <row r="161" spans="2:18" hidden="1" outlineLevel="2" x14ac:dyDescent="0.3">
      <c r="B161" s="1" t="s">
        <v>47</v>
      </c>
      <c r="C161" s="121" t="s">
        <v>70</v>
      </c>
      <c r="D161" s="122" t="s">
        <v>35</v>
      </c>
      <c r="E161" s="125">
        <v>0</v>
      </c>
      <c r="F161" s="125">
        <v>0</v>
      </c>
      <c r="G161" s="125">
        <v>0</v>
      </c>
      <c r="H161" s="125">
        <v>0</v>
      </c>
      <c r="I161" s="125">
        <v>0</v>
      </c>
      <c r="J161" s="125">
        <v>0</v>
      </c>
      <c r="K161" s="125">
        <v>0</v>
      </c>
      <c r="L161" s="125">
        <v>0</v>
      </c>
      <c r="M161" s="125">
        <v>0</v>
      </c>
      <c r="N161" s="125">
        <v>0</v>
      </c>
      <c r="O161" s="125">
        <v>0</v>
      </c>
      <c r="P161" s="125">
        <v>0</v>
      </c>
      <c r="Q161" s="125">
        <v>0</v>
      </c>
    </row>
    <row r="162" spans="2:18" hidden="1" outlineLevel="2" x14ac:dyDescent="0.3">
      <c r="C162" s="4" t="s">
        <v>77</v>
      </c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7"/>
    </row>
    <row r="163" spans="2:18" hidden="1" outlineLevel="2" x14ac:dyDescent="0.3">
      <c r="B163" s="2" t="s">
        <v>49</v>
      </c>
      <c r="C163" s="118" t="s">
        <v>70</v>
      </c>
      <c r="D163" s="119" t="s">
        <v>22</v>
      </c>
      <c r="E163" s="120">
        <v>0</v>
      </c>
      <c r="F163" s="120">
        <v>0</v>
      </c>
      <c r="G163" s="120">
        <v>0</v>
      </c>
      <c r="H163" s="120">
        <v>0</v>
      </c>
      <c r="I163" s="120">
        <v>0</v>
      </c>
      <c r="J163" s="120">
        <v>0</v>
      </c>
      <c r="K163" s="120">
        <v>0</v>
      </c>
      <c r="L163" s="120">
        <v>0</v>
      </c>
      <c r="M163" s="120">
        <v>0</v>
      </c>
      <c r="N163" s="120">
        <v>0</v>
      </c>
      <c r="O163" s="120">
        <v>0</v>
      </c>
      <c r="P163" s="120">
        <v>0</v>
      </c>
      <c r="Q163" s="120">
        <v>0</v>
      </c>
    </row>
    <row r="164" spans="2:18" hidden="1" outlineLevel="2" x14ac:dyDescent="0.3">
      <c r="B164" s="2" t="s">
        <v>49</v>
      </c>
      <c r="C164" s="121" t="s">
        <v>70</v>
      </c>
      <c r="D164" s="122" t="s">
        <v>23</v>
      </c>
      <c r="E164" s="123">
        <v>0</v>
      </c>
      <c r="F164" s="123">
        <v>0</v>
      </c>
      <c r="G164" s="123">
        <v>0</v>
      </c>
      <c r="H164" s="123">
        <v>0</v>
      </c>
      <c r="I164" s="123">
        <v>0</v>
      </c>
      <c r="J164" s="123">
        <v>0</v>
      </c>
      <c r="K164" s="123">
        <v>0</v>
      </c>
      <c r="L164" s="123">
        <v>0</v>
      </c>
      <c r="M164" s="123">
        <v>0</v>
      </c>
      <c r="N164" s="123">
        <v>0</v>
      </c>
      <c r="O164" s="123">
        <v>0</v>
      </c>
      <c r="P164" s="123">
        <v>0</v>
      </c>
      <c r="Q164" s="123">
        <v>0</v>
      </c>
      <c r="R164" s="14"/>
    </row>
    <row r="165" spans="2:18" hidden="1" outlineLevel="2" x14ac:dyDescent="0.3">
      <c r="B165" s="2" t="s">
        <v>49</v>
      </c>
      <c r="C165" s="118" t="s">
        <v>70</v>
      </c>
      <c r="D165" s="119" t="s">
        <v>24</v>
      </c>
      <c r="E165" s="120">
        <v>0</v>
      </c>
      <c r="F165" s="120">
        <v>0</v>
      </c>
      <c r="G165" s="120">
        <v>0</v>
      </c>
      <c r="H165" s="120">
        <v>0</v>
      </c>
      <c r="I165" s="120">
        <v>0</v>
      </c>
      <c r="J165" s="120">
        <v>0</v>
      </c>
      <c r="K165" s="120">
        <v>0</v>
      </c>
      <c r="L165" s="120">
        <v>0</v>
      </c>
      <c r="M165" s="120">
        <v>0</v>
      </c>
      <c r="N165" s="120">
        <v>0</v>
      </c>
      <c r="O165" s="120">
        <v>0</v>
      </c>
      <c r="P165" s="120">
        <v>0</v>
      </c>
      <c r="Q165" s="120">
        <v>0</v>
      </c>
    </row>
    <row r="166" spans="2:18" hidden="1" outlineLevel="2" x14ac:dyDescent="0.3">
      <c r="C166" s="4" t="s">
        <v>50</v>
      </c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7"/>
    </row>
    <row r="167" spans="2:18" hidden="1" outlineLevel="2" x14ac:dyDescent="0.3">
      <c r="B167" s="1" t="s">
        <v>50</v>
      </c>
      <c r="C167" s="118" t="s">
        <v>70</v>
      </c>
      <c r="D167" s="119" t="s">
        <v>26</v>
      </c>
      <c r="E167" s="124">
        <v>0</v>
      </c>
      <c r="F167" s="124">
        <v>0</v>
      </c>
      <c r="G167" s="124">
        <v>0</v>
      </c>
      <c r="H167" s="124">
        <v>0</v>
      </c>
      <c r="I167" s="124">
        <v>0</v>
      </c>
      <c r="J167" s="124">
        <v>0</v>
      </c>
      <c r="K167" s="124">
        <v>0</v>
      </c>
      <c r="L167" s="124">
        <v>0</v>
      </c>
      <c r="M167" s="124">
        <v>0</v>
      </c>
      <c r="N167" s="124">
        <v>0</v>
      </c>
      <c r="O167" s="124">
        <v>0</v>
      </c>
      <c r="P167" s="124">
        <v>0</v>
      </c>
      <c r="Q167" s="124">
        <v>0</v>
      </c>
    </row>
    <row r="168" spans="2:18" hidden="1" outlineLevel="2" x14ac:dyDescent="0.3">
      <c r="B168" s="1" t="s">
        <v>50</v>
      </c>
      <c r="C168" s="121" t="s">
        <v>70</v>
      </c>
      <c r="D168" s="122" t="s">
        <v>27</v>
      </c>
      <c r="E168" s="125">
        <v>0</v>
      </c>
      <c r="F168" s="125">
        <v>0</v>
      </c>
      <c r="G168" s="125">
        <v>0</v>
      </c>
      <c r="H168" s="125">
        <v>0</v>
      </c>
      <c r="I168" s="125">
        <v>0</v>
      </c>
      <c r="J168" s="125">
        <v>0</v>
      </c>
      <c r="K168" s="125">
        <v>0</v>
      </c>
      <c r="L168" s="125">
        <v>0</v>
      </c>
      <c r="M168" s="125">
        <v>0</v>
      </c>
      <c r="N168" s="125">
        <v>0</v>
      </c>
      <c r="O168" s="125">
        <v>0</v>
      </c>
      <c r="P168" s="125">
        <v>0</v>
      </c>
      <c r="Q168" s="125">
        <v>0</v>
      </c>
    </row>
    <row r="169" spans="2:18" hidden="1" outlineLevel="2" x14ac:dyDescent="0.3">
      <c r="B169" s="1" t="s">
        <v>50</v>
      </c>
      <c r="C169" s="118" t="s">
        <v>70</v>
      </c>
      <c r="D169" s="119" t="s">
        <v>28</v>
      </c>
      <c r="E169" s="124">
        <v>0</v>
      </c>
      <c r="F169" s="124">
        <v>0</v>
      </c>
      <c r="G169" s="124">
        <v>0</v>
      </c>
      <c r="H169" s="124">
        <v>0</v>
      </c>
      <c r="I169" s="124">
        <v>0</v>
      </c>
      <c r="J169" s="124">
        <v>0</v>
      </c>
      <c r="K169" s="124">
        <v>0</v>
      </c>
      <c r="L169" s="124">
        <v>0</v>
      </c>
      <c r="M169" s="124">
        <v>0</v>
      </c>
      <c r="N169" s="124">
        <v>0</v>
      </c>
      <c r="O169" s="124">
        <v>0</v>
      </c>
      <c r="P169" s="124">
        <v>0</v>
      </c>
      <c r="Q169" s="124">
        <v>0</v>
      </c>
    </row>
    <row r="170" spans="2:18" hidden="1" outlineLevel="2" x14ac:dyDescent="0.3">
      <c r="B170" s="1" t="s">
        <v>50</v>
      </c>
      <c r="C170" s="121" t="s">
        <v>70</v>
      </c>
      <c r="D170" s="122" t="s">
        <v>35</v>
      </c>
      <c r="E170" s="125">
        <v>0</v>
      </c>
      <c r="F170" s="125">
        <v>0</v>
      </c>
      <c r="G170" s="125">
        <v>0</v>
      </c>
      <c r="H170" s="125">
        <v>0</v>
      </c>
      <c r="I170" s="125">
        <v>0</v>
      </c>
      <c r="J170" s="125">
        <v>0</v>
      </c>
      <c r="K170" s="125">
        <v>0</v>
      </c>
      <c r="L170" s="125">
        <v>0</v>
      </c>
      <c r="M170" s="125">
        <v>0</v>
      </c>
      <c r="N170" s="125">
        <v>0</v>
      </c>
      <c r="O170" s="125">
        <v>0</v>
      </c>
      <c r="P170" s="125">
        <v>0</v>
      </c>
      <c r="Q170" s="125">
        <v>0</v>
      </c>
    </row>
    <row r="171" spans="2:18" hidden="1" outlineLevel="2" x14ac:dyDescent="0.3">
      <c r="C171" s="4" t="s">
        <v>78</v>
      </c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7"/>
    </row>
    <row r="172" spans="2:18" hidden="1" outlineLevel="2" x14ac:dyDescent="0.3">
      <c r="B172" s="2" t="s">
        <v>52</v>
      </c>
      <c r="C172" s="118" t="s">
        <v>70</v>
      </c>
      <c r="D172" s="119" t="s">
        <v>22</v>
      </c>
      <c r="E172" s="120">
        <v>0</v>
      </c>
      <c r="F172" s="120">
        <v>0</v>
      </c>
      <c r="G172" s="120">
        <v>0</v>
      </c>
      <c r="H172" s="120">
        <v>0</v>
      </c>
      <c r="I172" s="120">
        <v>0</v>
      </c>
      <c r="J172" s="120">
        <v>0</v>
      </c>
      <c r="K172" s="120">
        <v>0</v>
      </c>
      <c r="L172" s="120">
        <v>0</v>
      </c>
      <c r="M172" s="120">
        <v>0</v>
      </c>
      <c r="N172" s="120">
        <v>0</v>
      </c>
      <c r="O172" s="120">
        <v>0</v>
      </c>
      <c r="P172" s="120">
        <v>0</v>
      </c>
      <c r="Q172" s="120">
        <v>0</v>
      </c>
    </row>
    <row r="173" spans="2:18" hidden="1" outlineLevel="2" x14ac:dyDescent="0.3">
      <c r="B173" s="2" t="s">
        <v>52</v>
      </c>
      <c r="C173" s="121" t="s">
        <v>70</v>
      </c>
      <c r="D173" s="122" t="s">
        <v>23</v>
      </c>
      <c r="E173" s="123">
        <v>0</v>
      </c>
      <c r="F173" s="123">
        <v>0</v>
      </c>
      <c r="G173" s="123">
        <v>0</v>
      </c>
      <c r="H173" s="123">
        <v>0</v>
      </c>
      <c r="I173" s="123">
        <v>0</v>
      </c>
      <c r="J173" s="123">
        <v>0</v>
      </c>
      <c r="K173" s="123">
        <v>0</v>
      </c>
      <c r="L173" s="123">
        <v>0</v>
      </c>
      <c r="M173" s="123">
        <v>0</v>
      </c>
      <c r="N173" s="123">
        <v>0</v>
      </c>
      <c r="O173" s="123">
        <v>0</v>
      </c>
      <c r="P173" s="123">
        <v>0</v>
      </c>
      <c r="Q173" s="123">
        <v>0</v>
      </c>
      <c r="R173" s="14"/>
    </row>
    <row r="174" spans="2:18" hidden="1" outlineLevel="2" x14ac:dyDescent="0.3">
      <c r="B174" s="2" t="s">
        <v>52</v>
      </c>
      <c r="C174" s="118" t="s">
        <v>70</v>
      </c>
      <c r="D174" s="119" t="s">
        <v>24</v>
      </c>
      <c r="E174" s="120">
        <v>0</v>
      </c>
      <c r="F174" s="120">
        <v>0</v>
      </c>
      <c r="G174" s="120">
        <v>0</v>
      </c>
      <c r="H174" s="120">
        <v>0</v>
      </c>
      <c r="I174" s="120">
        <v>0</v>
      </c>
      <c r="J174" s="120">
        <v>0</v>
      </c>
      <c r="K174" s="120">
        <v>0</v>
      </c>
      <c r="L174" s="120">
        <v>0</v>
      </c>
      <c r="M174" s="120">
        <v>0</v>
      </c>
      <c r="N174" s="120">
        <v>0</v>
      </c>
      <c r="O174" s="120">
        <v>0</v>
      </c>
      <c r="P174" s="120">
        <v>0</v>
      </c>
      <c r="Q174" s="120">
        <v>0</v>
      </c>
    </row>
    <row r="175" spans="2:18" hidden="1" outlineLevel="2" x14ac:dyDescent="0.3">
      <c r="C175" s="4" t="s">
        <v>53</v>
      </c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7"/>
    </row>
    <row r="176" spans="2:18" hidden="1" outlineLevel="2" x14ac:dyDescent="0.3">
      <c r="B176" s="1" t="s">
        <v>53</v>
      </c>
      <c r="C176" s="118" t="s">
        <v>70</v>
      </c>
      <c r="D176" s="119" t="s">
        <v>26</v>
      </c>
      <c r="E176" s="124">
        <v>0</v>
      </c>
      <c r="F176" s="124">
        <v>0</v>
      </c>
      <c r="G176" s="124">
        <v>0</v>
      </c>
      <c r="H176" s="124">
        <v>0</v>
      </c>
      <c r="I176" s="124">
        <v>0</v>
      </c>
      <c r="J176" s="124">
        <v>0</v>
      </c>
      <c r="K176" s="124">
        <v>0</v>
      </c>
      <c r="L176" s="124">
        <v>0</v>
      </c>
      <c r="M176" s="124">
        <v>0</v>
      </c>
      <c r="N176" s="124">
        <v>0</v>
      </c>
      <c r="O176" s="124">
        <v>0</v>
      </c>
      <c r="P176" s="124">
        <v>0</v>
      </c>
      <c r="Q176" s="124">
        <v>0</v>
      </c>
    </row>
    <row r="177" spans="1:18" hidden="1" outlineLevel="2" x14ac:dyDescent="0.3">
      <c r="B177" s="1" t="s">
        <v>53</v>
      </c>
      <c r="C177" s="121" t="s">
        <v>70</v>
      </c>
      <c r="D177" s="122" t="s">
        <v>27</v>
      </c>
      <c r="E177" s="125">
        <v>0</v>
      </c>
      <c r="F177" s="125">
        <v>0</v>
      </c>
      <c r="G177" s="125">
        <v>0</v>
      </c>
      <c r="H177" s="125">
        <v>0</v>
      </c>
      <c r="I177" s="125">
        <v>0</v>
      </c>
      <c r="J177" s="125">
        <v>0</v>
      </c>
      <c r="K177" s="125">
        <v>0</v>
      </c>
      <c r="L177" s="125">
        <v>0</v>
      </c>
      <c r="M177" s="125">
        <v>0</v>
      </c>
      <c r="N177" s="125">
        <v>0</v>
      </c>
      <c r="O177" s="125">
        <v>0</v>
      </c>
      <c r="P177" s="125">
        <v>0</v>
      </c>
      <c r="Q177" s="125">
        <v>0</v>
      </c>
    </row>
    <row r="178" spans="1:18" hidden="1" outlineLevel="2" x14ac:dyDescent="0.3">
      <c r="B178" s="1" t="s">
        <v>53</v>
      </c>
      <c r="C178" s="118" t="s">
        <v>70</v>
      </c>
      <c r="D178" s="119" t="s">
        <v>28</v>
      </c>
      <c r="E178" s="124">
        <v>0</v>
      </c>
      <c r="F178" s="124">
        <v>0</v>
      </c>
      <c r="G178" s="124">
        <v>0</v>
      </c>
      <c r="H178" s="124">
        <v>0</v>
      </c>
      <c r="I178" s="124">
        <v>0</v>
      </c>
      <c r="J178" s="124">
        <v>0</v>
      </c>
      <c r="K178" s="124">
        <v>0</v>
      </c>
      <c r="L178" s="124">
        <v>0</v>
      </c>
      <c r="M178" s="124">
        <v>0</v>
      </c>
      <c r="N178" s="124">
        <v>0</v>
      </c>
      <c r="O178" s="124">
        <v>0</v>
      </c>
      <c r="P178" s="124">
        <v>0</v>
      </c>
      <c r="Q178" s="124">
        <v>0</v>
      </c>
    </row>
    <row r="179" spans="1:18" hidden="1" outlineLevel="2" x14ac:dyDescent="0.3">
      <c r="B179" s="1" t="s">
        <v>53</v>
      </c>
      <c r="C179" s="121" t="s">
        <v>70</v>
      </c>
      <c r="D179" s="122" t="s">
        <v>35</v>
      </c>
      <c r="E179" s="125">
        <v>0</v>
      </c>
      <c r="F179" s="125">
        <v>0</v>
      </c>
      <c r="G179" s="125">
        <v>0</v>
      </c>
      <c r="H179" s="125">
        <v>0</v>
      </c>
      <c r="I179" s="125">
        <v>0</v>
      </c>
      <c r="J179" s="125">
        <v>0</v>
      </c>
      <c r="K179" s="125">
        <v>0</v>
      </c>
      <c r="L179" s="125">
        <v>0</v>
      </c>
      <c r="M179" s="125">
        <v>0</v>
      </c>
      <c r="N179" s="125">
        <v>0</v>
      </c>
      <c r="O179" s="125">
        <v>0</v>
      </c>
      <c r="P179" s="125">
        <v>0</v>
      </c>
      <c r="Q179" s="125">
        <v>0</v>
      </c>
    </row>
    <row r="180" spans="1:18" hidden="1" outlineLevel="2" x14ac:dyDescent="0.3">
      <c r="C180" s="4" t="s">
        <v>79</v>
      </c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7"/>
    </row>
    <row r="181" spans="1:18" hidden="1" outlineLevel="2" x14ac:dyDescent="0.3">
      <c r="B181" s="2" t="s">
        <v>55</v>
      </c>
      <c r="C181" s="118" t="s">
        <v>70</v>
      </c>
      <c r="D181" s="119" t="s">
        <v>22</v>
      </c>
      <c r="E181" s="120">
        <v>0</v>
      </c>
      <c r="F181" s="120">
        <v>0</v>
      </c>
      <c r="G181" s="120">
        <v>0</v>
      </c>
      <c r="H181" s="120">
        <v>0</v>
      </c>
      <c r="I181" s="120">
        <v>0</v>
      </c>
      <c r="J181" s="120">
        <v>0</v>
      </c>
      <c r="K181" s="120">
        <v>0</v>
      </c>
      <c r="L181" s="120">
        <v>0</v>
      </c>
      <c r="M181" s="120">
        <v>0</v>
      </c>
      <c r="N181" s="120">
        <v>0</v>
      </c>
      <c r="O181" s="120">
        <v>0</v>
      </c>
      <c r="P181" s="120">
        <v>0</v>
      </c>
      <c r="Q181" s="120">
        <v>0</v>
      </c>
    </row>
    <row r="182" spans="1:18" hidden="1" outlineLevel="2" x14ac:dyDescent="0.3">
      <c r="B182" s="2" t="s">
        <v>55</v>
      </c>
      <c r="C182" s="121" t="s">
        <v>70</v>
      </c>
      <c r="D182" s="122" t="s">
        <v>23</v>
      </c>
      <c r="E182" s="123">
        <v>0</v>
      </c>
      <c r="F182" s="123">
        <v>0</v>
      </c>
      <c r="G182" s="123">
        <v>0</v>
      </c>
      <c r="H182" s="123">
        <v>0</v>
      </c>
      <c r="I182" s="123">
        <v>0</v>
      </c>
      <c r="J182" s="123">
        <v>0</v>
      </c>
      <c r="K182" s="123">
        <v>0</v>
      </c>
      <c r="L182" s="123">
        <v>0</v>
      </c>
      <c r="M182" s="123">
        <v>0</v>
      </c>
      <c r="N182" s="123">
        <v>0</v>
      </c>
      <c r="O182" s="123">
        <v>0</v>
      </c>
      <c r="P182" s="123">
        <v>0</v>
      </c>
      <c r="Q182" s="123">
        <v>0</v>
      </c>
      <c r="R182" s="14"/>
    </row>
    <row r="183" spans="1:18" hidden="1" outlineLevel="2" x14ac:dyDescent="0.3">
      <c r="B183" s="2" t="s">
        <v>55</v>
      </c>
      <c r="C183" s="118" t="s">
        <v>70</v>
      </c>
      <c r="D183" s="119" t="s">
        <v>24</v>
      </c>
      <c r="E183" s="120">
        <v>0</v>
      </c>
      <c r="F183" s="120">
        <v>0</v>
      </c>
      <c r="G183" s="120">
        <v>0</v>
      </c>
      <c r="H183" s="120">
        <v>0</v>
      </c>
      <c r="I183" s="120">
        <v>0</v>
      </c>
      <c r="J183" s="120">
        <v>0</v>
      </c>
      <c r="K183" s="120">
        <v>0</v>
      </c>
      <c r="L183" s="120">
        <v>0</v>
      </c>
      <c r="M183" s="120">
        <v>0</v>
      </c>
      <c r="N183" s="120">
        <v>0</v>
      </c>
      <c r="O183" s="120">
        <v>0</v>
      </c>
      <c r="P183" s="120">
        <v>0</v>
      </c>
      <c r="Q183" s="120">
        <v>0</v>
      </c>
      <c r="R183" s="14"/>
    </row>
    <row r="184" spans="1:18" hidden="1" outlineLevel="2" x14ac:dyDescent="0.3">
      <c r="C184" s="4" t="s">
        <v>56</v>
      </c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7"/>
    </row>
    <row r="185" spans="1:18" hidden="1" outlineLevel="2" x14ac:dyDescent="0.3">
      <c r="B185" s="1" t="s">
        <v>56</v>
      </c>
      <c r="C185" s="118" t="s">
        <v>70</v>
      </c>
      <c r="D185" s="119" t="s">
        <v>26</v>
      </c>
      <c r="E185" s="124">
        <v>0</v>
      </c>
      <c r="F185" s="124">
        <v>0</v>
      </c>
      <c r="G185" s="124">
        <v>0</v>
      </c>
      <c r="H185" s="124">
        <v>0</v>
      </c>
      <c r="I185" s="124">
        <v>0</v>
      </c>
      <c r="J185" s="124">
        <v>0</v>
      </c>
      <c r="K185" s="124">
        <v>0</v>
      </c>
      <c r="L185" s="124">
        <v>0</v>
      </c>
      <c r="M185" s="124">
        <v>0</v>
      </c>
      <c r="N185" s="124">
        <v>0</v>
      </c>
      <c r="O185" s="124">
        <v>0</v>
      </c>
      <c r="P185" s="124">
        <v>0</v>
      </c>
      <c r="Q185" s="124">
        <v>0</v>
      </c>
    </row>
    <row r="186" spans="1:18" hidden="1" outlineLevel="2" x14ac:dyDescent="0.3">
      <c r="B186" s="1" t="s">
        <v>56</v>
      </c>
      <c r="C186" s="121" t="s">
        <v>70</v>
      </c>
      <c r="D186" s="122" t="s">
        <v>27</v>
      </c>
      <c r="E186" s="125">
        <v>0</v>
      </c>
      <c r="F186" s="125">
        <v>0</v>
      </c>
      <c r="G186" s="125">
        <v>0</v>
      </c>
      <c r="H186" s="125">
        <v>0</v>
      </c>
      <c r="I186" s="125">
        <v>0</v>
      </c>
      <c r="J186" s="125">
        <v>0</v>
      </c>
      <c r="K186" s="125">
        <v>0</v>
      </c>
      <c r="L186" s="125">
        <v>0</v>
      </c>
      <c r="M186" s="125">
        <v>0</v>
      </c>
      <c r="N186" s="125">
        <v>0</v>
      </c>
      <c r="O186" s="125">
        <v>0</v>
      </c>
      <c r="P186" s="125">
        <v>0</v>
      </c>
      <c r="Q186" s="125">
        <v>0</v>
      </c>
    </row>
    <row r="187" spans="1:18" hidden="1" outlineLevel="2" x14ac:dyDescent="0.3">
      <c r="B187" s="1" t="s">
        <v>56</v>
      </c>
      <c r="C187" s="118" t="s">
        <v>70</v>
      </c>
      <c r="D187" s="119" t="s">
        <v>28</v>
      </c>
      <c r="E187" s="124">
        <v>0</v>
      </c>
      <c r="F187" s="124">
        <v>0</v>
      </c>
      <c r="G187" s="124">
        <v>0</v>
      </c>
      <c r="H187" s="124">
        <v>0</v>
      </c>
      <c r="I187" s="124">
        <v>0</v>
      </c>
      <c r="J187" s="124">
        <v>0</v>
      </c>
      <c r="K187" s="124">
        <v>0</v>
      </c>
      <c r="L187" s="124">
        <v>0</v>
      </c>
      <c r="M187" s="124">
        <v>0</v>
      </c>
      <c r="N187" s="124">
        <v>0</v>
      </c>
      <c r="O187" s="124">
        <v>0</v>
      </c>
      <c r="P187" s="124">
        <v>0</v>
      </c>
      <c r="Q187" s="124">
        <v>0</v>
      </c>
    </row>
    <row r="188" spans="1:18" hidden="1" outlineLevel="2" x14ac:dyDescent="0.3">
      <c r="B188" s="1" t="s">
        <v>56</v>
      </c>
      <c r="C188" s="121" t="s">
        <v>70</v>
      </c>
      <c r="D188" s="122" t="s">
        <v>35</v>
      </c>
      <c r="E188" s="125">
        <v>0</v>
      </c>
      <c r="F188" s="125">
        <v>0</v>
      </c>
      <c r="G188" s="125">
        <v>0</v>
      </c>
      <c r="H188" s="125">
        <v>0</v>
      </c>
      <c r="I188" s="125">
        <v>0</v>
      </c>
      <c r="J188" s="125">
        <v>0</v>
      </c>
      <c r="K188" s="125">
        <v>0</v>
      </c>
      <c r="L188" s="125">
        <v>0</v>
      </c>
      <c r="M188" s="125">
        <v>0</v>
      </c>
      <c r="N188" s="125">
        <v>0</v>
      </c>
      <c r="O188" s="125">
        <v>0</v>
      </c>
      <c r="P188" s="125">
        <v>0</v>
      </c>
      <c r="Q188" s="125">
        <v>0</v>
      </c>
    </row>
    <row r="189" spans="1:18" collapsed="1" x14ac:dyDescent="0.3">
      <c r="C189" s="17"/>
      <c r="D189" s="17"/>
      <c r="E189" s="18"/>
      <c r="F189" s="18"/>
      <c r="G189" s="18"/>
      <c r="H189" s="18"/>
      <c r="I189" s="18"/>
      <c r="J189" s="18"/>
      <c r="K189" s="19"/>
      <c r="L189" s="19"/>
      <c r="M189" s="19"/>
      <c r="N189" s="19"/>
      <c r="O189" s="19"/>
      <c r="P189" s="19"/>
      <c r="Q189" s="19"/>
    </row>
    <row r="190" spans="1:18" x14ac:dyDescent="0.3">
      <c r="A190" s="1">
        <v>2</v>
      </c>
      <c r="C190" s="20" t="s">
        <v>0</v>
      </c>
      <c r="D190" s="20" t="s">
        <v>1</v>
      </c>
      <c r="E190" s="3" t="s">
        <v>80</v>
      </c>
      <c r="F190" s="3" t="s">
        <v>81</v>
      </c>
      <c r="G190" s="3" t="s">
        <v>82</v>
      </c>
      <c r="H190" s="3" t="s">
        <v>83</v>
      </c>
      <c r="I190" s="3" t="s">
        <v>84</v>
      </c>
      <c r="J190" s="3" t="s">
        <v>85</v>
      </c>
      <c r="K190" s="3" t="s">
        <v>86</v>
      </c>
      <c r="L190" s="3" t="s">
        <v>87</v>
      </c>
      <c r="M190" s="3" t="s">
        <v>88</v>
      </c>
      <c r="N190" s="3" t="s">
        <v>89</v>
      </c>
      <c r="O190" s="3" t="s">
        <v>90</v>
      </c>
      <c r="P190" s="3" t="s">
        <v>91</v>
      </c>
      <c r="Q190" s="3" t="s">
        <v>92</v>
      </c>
    </row>
    <row r="191" spans="1:18" x14ac:dyDescent="0.3">
      <c r="B191" s="14"/>
      <c r="C191" s="4" t="s">
        <v>15</v>
      </c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6"/>
    </row>
    <row r="192" spans="1:18" x14ac:dyDescent="0.3">
      <c r="B192" s="2" t="s">
        <v>15</v>
      </c>
      <c r="C192" s="7" t="s">
        <v>93</v>
      </c>
      <c r="D192" s="8" t="s">
        <v>17</v>
      </c>
      <c r="E192" s="9">
        <v>685866886.921</v>
      </c>
      <c r="F192" s="10">
        <v>58761940.959999993</v>
      </c>
      <c r="G192" s="10">
        <v>56448342.950000003</v>
      </c>
      <c r="H192" s="10">
        <v>58165205.390000001</v>
      </c>
      <c r="I192" s="10">
        <v>61620065.649999991</v>
      </c>
      <c r="J192" s="10">
        <v>55326764.919999979</v>
      </c>
      <c r="K192" s="10">
        <v>56287831.919999979</v>
      </c>
      <c r="L192" s="10">
        <v>58296629.760000028</v>
      </c>
      <c r="M192" s="10">
        <v>53194349.090000011</v>
      </c>
      <c r="N192" s="10">
        <v>58719941.549999997</v>
      </c>
      <c r="O192" s="10">
        <v>56365078.670000002</v>
      </c>
      <c r="P192" s="10">
        <v>54483749.740999974</v>
      </c>
      <c r="Q192" s="10">
        <v>58196986.320000008</v>
      </c>
    </row>
    <row r="193" spans="2:18" x14ac:dyDescent="0.3">
      <c r="B193" s="2" t="s">
        <v>15</v>
      </c>
      <c r="C193" s="11" t="s">
        <v>93</v>
      </c>
      <c r="D193" s="12" t="s">
        <v>18</v>
      </c>
      <c r="E193" s="13">
        <v>667622949.79099989</v>
      </c>
      <c r="F193" s="13">
        <v>57181607.340000004</v>
      </c>
      <c r="G193" s="13">
        <v>55466388.080000013</v>
      </c>
      <c r="H193" s="13">
        <v>56481524.109999999</v>
      </c>
      <c r="I193" s="13">
        <v>59990980.890000001</v>
      </c>
      <c r="J193" s="13">
        <v>53711195.029999986</v>
      </c>
      <c r="K193" s="13">
        <v>54745211.289999984</v>
      </c>
      <c r="L193" s="13">
        <v>56744044.990000024</v>
      </c>
      <c r="M193" s="13">
        <v>51715784.49000001</v>
      </c>
      <c r="N193" s="13">
        <v>57054469.329999991</v>
      </c>
      <c r="O193" s="13">
        <v>54865936.590000004</v>
      </c>
      <c r="P193" s="13">
        <v>52931764.220999978</v>
      </c>
      <c r="Q193" s="13">
        <v>56734043.43</v>
      </c>
      <c r="R193" s="14"/>
    </row>
    <row r="194" spans="2:18" x14ac:dyDescent="0.3">
      <c r="B194" s="2" t="s">
        <v>15</v>
      </c>
      <c r="C194" s="7" t="s">
        <v>93</v>
      </c>
      <c r="D194" s="8" t="s">
        <v>19</v>
      </c>
      <c r="E194" s="9">
        <v>18243937.129999999</v>
      </c>
      <c r="F194" s="9">
        <v>1580333.6199999999</v>
      </c>
      <c r="G194" s="9">
        <v>981954.87000000011</v>
      </c>
      <c r="H194" s="9">
        <v>1683681.2800000003</v>
      </c>
      <c r="I194" s="9">
        <v>1629084.76</v>
      </c>
      <c r="J194" s="9">
        <v>1615569.8899999997</v>
      </c>
      <c r="K194" s="9">
        <v>1542620.6299999994</v>
      </c>
      <c r="L194" s="9">
        <v>1552584.7699999998</v>
      </c>
      <c r="M194" s="9">
        <v>1478564.6</v>
      </c>
      <c r="N194" s="9">
        <v>1665472.2200000002</v>
      </c>
      <c r="O194" s="9">
        <v>1499142.0799999998</v>
      </c>
      <c r="P194" s="9">
        <v>1551985.5199999998</v>
      </c>
      <c r="Q194" s="9">
        <v>1462942.89</v>
      </c>
    </row>
    <row r="195" spans="2:18" x14ac:dyDescent="0.3">
      <c r="C195" s="4" t="s">
        <v>20</v>
      </c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6"/>
    </row>
    <row r="196" spans="2:18" x14ac:dyDescent="0.3">
      <c r="B196" s="2" t="s">
        <v>21</v>
      </c>
      <c r="C196" s="7" t="s">
        <v>93</v>
      </c>
      <c r="D196" s="8" t="s">
        <v>22</v>
      </c>
      <c r="E196" s="9">
        <v>656207402.39299941</v>
      </c>
      <c r="F196" s="10">
        <v>56756924.35999991</v>
      </c>
      <c r="G196" s="10">
        <v>55110675.407999903</v>
      </c>
      <c r="H196" s="10">
        <v>55607920.675000027</v>
      </c>
      <c r="I196" s="10">
        <v>58835942.379999906</v>
      </c>
      <c r="J196" s="10">
        <v>53722260.300000079</v>
      </c>
      <c r="K196" s="10">
        <v>54152847.039999999</v>
      </c>
      <c r="L196" s="10">
        <v>55635545.499999881</v>
      </c>
      <c r="M196" s="10">
        <v>49976174.709999934</v>
      </c>
      <c r="N196" s="10">
        <v>55478057.53999994</v>
      </c>
      <c r="O196" s="10">
        <v>53500404.529999904</v>
      </c>
      <c r="P196" s="10">
        <v>52637310.579999901</v>
      </c>
      <c r="Q196" s="10">
        <v>54793339.369999997</v>
      </c>
    </row>
    <row r="197" spans="2:18" x14ac:dyDescent="0.3">
      <c r="B197" s="2" t="s">
        <v>21</v>
      </c>
      <c r="C197" s="11" t="s">
        <v>93</v>
      </c>
      <c r="D197" s="12" t="s">
        <v>23</v>
      </c>
      <c r="E197" s="13">
        <v>641412526.12299931</v>
      </c>
      <c r="F197" s="13">
        <v>55496191.769999906</v>
      </c>
      <c r="G197" s="13">
        <v>53858566.897999905</v>
      </c>
      <c r="H197" s="13">
        <v>54330133.515000023</v>
      </c>
      <c r="I197" s="13">
        <v>57573315.949999906</v>
      </c>
      <c r="J197" s="13">
        <v>52475997.550000079</v>
      </c>
      <c r="K197" s="13">
        <v>52925769.390000001</v>
      </c>
      <c r="L197" s="13">
        <v>54402527.309999883</v>
      </c>
      <c r="M197" s="13">
        <v>48834879.359999932</v>
      </c>
      <c r="N197" s="13">
        <v>54198295.219999939</v>
      </c>
      <c r="O197" s="13">
        <v>52305754.249999903</v>
      </c>
      <c r="P197" s="13">
        <v>51419576.289999902</v>
      </c>
      <c r="Q197" s="13">
        <v>53591518.619999997</v>
      </c>
      <c r="R197" s="14"/>
    </row>
    <row r="198" spans="2:18" x14ac:dyDescent="0.3">
      <c r="B198" s="2" t="s">
        <v>21</v>
      </c>
      <c r="C198" s="7" t="s">
        <v>93</v>
      </c>
      <c r="D198" s="8" t="s">
        <v>24</v>
      </c>
      <c r="E198" s="9">
        <v>14794876.270000007</v>
      </c>
      <c r="F198" s="9">
        <v>1260732.5900000012</v>
      </c>
      <c r="G198" s="9">
        <v>1252108.5100000007</v>
      </c>
      <c r="H198" s="9">
        <v>1277787.1600000004</v>
      </c>
      <c r="I198" s="9">
        <v>1262626.4300000002</v>
      </c>
      <c r="J198" s="9">
        <v>1246262.7500000009</v>
      </c>
      <c r="K198" s="9">
        <v>1227077.6500000006</v>
      </c>
      <c r="L198" s="9">
        <v>1233018.1900000002</v>
      </c>
      <c r="M198" s="9">
        <v>1141295.3500000006</v>
      </c>
      <c r="N198" s="9">
        <v>1279762.320000001</v>
      </c>
      <c r="O198" s="9">
        <v>1194650.2800000007</v>
      </c>
      <c r="P198" s="9">
        <v>1217734.2899999998</v>
      </c>
      <c r="Q198" s="9">
        <v>1201820.7500000007</v>
      </c>
    </row>
    <row r="199" spans="2:18" hidden="1" outlineLevel="2" x14ac:dyDescent="0.3">
      <c r="C199" s="4" t="s">
        <v>25</v>
      </c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6"/>
    </row>
    <row r="200" spans="2:18" hidden="1" outlineLevel="2" x14ac:dyDescent="0.3">
      <c r="B200" s="1" t="s">
        <v>25</v>
      </c>
      <c r="C200" s="7" t="s">
        <v>93</v>
      </c>
      <c r="D200" s="8" t="s">
        <v>26</v>
      </c>
      <c r="E200" s="15">
        <v>0.9567562086848248</v>
      </c>
      <c r="F200" s="15">
        <v>0.9658789929800834</v>
      </c>
      <c r="G200" s="15">
        <v>0.97630280231281619</v>
      </c>
      <c r="H200" s="15">
        <v>0.95603411527814131</v>
      </c>
      <c r="I200" s="15">
        <v>0.95481791133080229</v>
      </c>
      <c r="J200" s="15">
        <v>0.97099948601151831</v>
      </c>
      <c r="K200" s="15">
        <v>0.96207022357808414</v>
      </c>
      <c r="L200" s="15">
        <v>0.9543526912112158</v>
      </c>
      <c r="M200" s="15">
        <v>0.93950157422632963</v>
      </c>
      <c r="N200" s="15">
        <v>0.94479074868901913</v>
      </c>
      <c r="O200" s="15">
        <v>0.94917643676553931</v>
      </c>
      <c r="P200" s="15">
        <v>0.96611027747213596</v>
      </c>
      <c r="Q200" s="15">
        <v>0.94151506520827677</v>
      </c>
    </row>
    <row r="201" spans="2:18" hidden="1" outlineLevel="2" x14ac:dyDescent="0.3">
      <c r="B201" s="1" t="s">
        <v>25</v>
      </c>
      <c r="C201" s="11" t="s">
        <v>93</v>
      </c>
      <c r="D201" s="12" t="s">
        <v>27</v>
      </c>
      <c r="E201" s="16">
        <v>0.96074067903716343</v>
      </c>
      <c r="F201" s="16">
        <v>0.97052521521511859</v>
      </c>
      <c r="G201" s="16">
        <v>0.97101269367529175</v>
      </c>
      <c r="H201" s="16">
        <v>0.96190983460697588</v>
      </c>
      <c r="I201" s="16">
        <v>0.95969952642659495</v>
      </c>
      <c r="J201" s="16">
        <v>0.97700297900074651</v>
      </c>
      <c r="K201" s="16">
        <v>0.96676527759913256</v>
      </c>
      <c r="L201" s="16">
        <v>0.95873544650521858</v>
      </c>
      <c r="M201" s="16">
        <v>0.94429350422873037</v>
      </c>
      <c r="N201" s="16">
        <v>0.94993952018938088</v>
      </c>
      <c r="O201" s="16">
        <v>0.95333748954051889</v>
      </c>
      <c r="P201" s="16">
        <v>0.97143137106319732</v>
      </c>
      <c r="Q201" s="16">
        <v>0.94460953917593882</v>
      </c>
    </row>
    <row r="202" spans="2:18" hidden="1" outlineLevel="2" x14ac:dyDescent="0.3">
      <c r="B202" s="1" t="s">
        <v>25</v>
      </c>
      <c r="C202" s="7" t="s">
        <v>93</v>
      </c>
      <c r="D202" s="8" t="s">
        <v>28</v>
      </c>
      <c r="E202" s="15">
        <v>0.81094755833550758</v>
      </c>
      <c r="F202" s="15">
        <v>0.79776356969486062</v>
      </c>
      <c r="G202" s="15">
        <v>1.2751181833845384</v>
      </c>
      <c r="H202" s="15">
        <v>0.75892461071967265</v>
      </c>
      <c r="I202" s="15">
        <v>0.77505263139285652</v>
      </c>
      <c r="J202" s="15">
        <v>0.77140751242894312</v>
      </c>
      <c r="K202" s="15">
        <v>0.79545004529078611</v>
      </c>
      <c r="L202" s="15">
        <v>0.79417125159613688</v>
      </c>
      <c r="M202" s="15">
        <v>0.77189413976230759</v>
      </c>
      <c r="N202" s="15">
        <v>0.76840808548580941</v>
      </c>
      <c r="O202" s="15">
        <v>0.79688929817779575</v>
      </c>
      <c r="P202" s="15">
        <v>0.78462993005244019</v>
      </c>
      <c r="Q202" s="15">
        <v>0.82150899957550683</v>
      </c>
    </row>
    <row r="203" spans="2:18" hidden="1" outlineLevel="2" x14ac:dyDescent="0.3">
      <c r="C203" s="4" t="s">
        <v>94</v>
      </c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6"/>
    </row>
    <row r="204" spans="2:18" hidden="1" outlineLevel="2" x14ac:dyDescent="0.3">
      <c r="B204" s="2" t="s">
        <v>30</v>
      </c>
      <c r="C204" s="7" t="s">
        <v>93</v>
      </c>
      <c r="D204" s="8" t="s">
        <v>22</v>
      </c>
      <c r="E204" s="9">
        <v>574978638.35829937</v>
      </c>
      <c r="F204" s="10">
        <v>55213645.459999911</v>
      </c>
      <c r="G204" s="10">
        <v>53480409.127999932</v>
      </c>
      <c r="H204" s="10">
        <v>53818662.145000055</v>
      </c>
      <c r="I204" s="10">
        <v>56620510.629999936</v>
      </c>
      <c r="J204" s="10">
        <v>51515445.500000007</v>
      </c>
      <c r="K204" s="10">
        <v>51633379.859999925</v>
      </c>
      <c r="L204" s="10">
        <v>52533200.049999818</v>
      </c>
      <c r="M204" s="10">
        <v>46651168.429999948</v>
      </c>
      <c r="N204" s="10">
        <v>50763544.739999935</v>
      </c>
      <c r="O204" s="10">
        <v>47256745.119999975</v>
      </c>
      <c r="P204" s="10">
        <v>41616159.911899954</v>
      </c>
      <c r="Q204" s="10">
        <v>13875767.383399999</v>
      </c>
    </row>
    <row r="205" spans="2:18" hidden="1" outlineLevel="2" x14ac:dyDescent="0.3">
      <c r="B205" s="2" t="s">
        <v>30</v>
      </c>
      <c r="C205" s="11" t="s">
        <v>93</v>
      </c>
      <c r="D205" s="12" t="s">
        <v>23</v>
      </c>
      <c r="E205" s="13">
        <v>562456687.35829937</v>
      </c>
      <c r="F205" s="13">
        <v>54028471.059999913</v>
      </c>
      <c r="G205" s="13">
        <v>52315365.047999933</v>
      </c>
      <c r="H205" s="13">
        <v>52623565.155000053</v>
      </c>
      <c r="I205" s="13">
        <v>55442345.359999932</v>
      </c>
      <c r="J205" s="13">
        <v>50360304.570000008</v>
      </c>
      <c r="K205" s="13">
        <v>50504387.899999924</v>
      </c>
      <c r="L205" s="13">
        <v>51409988.869999819</v>
      </c>
      <c r="M205" s="13">
        <v>45629514.649999946</v>
      </c>
      <c r="N205" s="13">
        <v>49677985.969999932</v>
      </c>
      <c r="O205" s="13">
        <v>46261061.019999973</v>
      </c>
      <c r="P205" s="13">
        <v>40705466.921899952</v>
      </c>
      <c r="Q205" s="13">
        <v>13498230.833399998</v>
      </c>
      <c r="R205" s="14"/>
    </row>
    <row r="206" spans="2:18" hidden="1" outlineLevel="2" x14ac:dyDescent="0.3">
      <c r="B206" s="2" t="s">
        <v>30</v>
      </c>
      <c r="C206" s="7" t="s">
        <v>93</v>
      </c>
      <c r="D206" s="8" t="s">
        <v>24</v>
      </c>
      <c r="E206" s="9">
        <v>12521951.000000006</v>
      </c>
      <c r="F206" s="9">
        <v>1185174.3999999999</v>
      </c>
      <c r="G206" s="9">
        <v>1165044.0800000003</v>
      </c>
      <c r="H206" s="9">
        <v>1195096.9900000005</v>
      </c>
      <c r="I206" s="9">
        <v>1178165.27</v>
      </c>
      <c r="J206" s="9">
        <v>1155140.9300000004</v>
      </c>
      <c r="K206" s="9">
        <v>1128991.9600000007</v>
      </c>
      <c r="L206" s="9">
        <v>1123211.1800000004</v>
      </c>
      <c r="M206" s="9">
        <v>1021653.7800000004</v>
      </c>
      <c r="N206" s="9">
        <v>1085558.7700000003</v>
      </c>
      <c r="O206" s="9">
        <v>995684.10000000056</v>
      </c>
      <c r="P206" s="9">
        <v>910692.99000000034</v>
      </c>
      <c r="Q206" s="9">
        <v>377536.55</v>
      </c>
    </row>
    <row r="207" spans="2:18" hidden="1" outlineLevel="2" x14ac:dyDescent="0.3">
      <c r="C207" s="4" t="s">
        <v>31</v>
      </c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6"/>
    </row>
    <row r="208" spans="2:18" hidden="1" outlineLevel="2" x14ac:dyDescent="0.3">
      <c r="B208" s="1" t="s">
        <v>31</v>
      </c>
      <c r="C208" s="7" t="s">
        <v>93</v>
      </c>
      <c r="D208" s="8" t="s">
        <v>26</v>
      </c>
      <c r="E208" s="15">
        <v>0.83832395078802946</v>
      </c>
      <c r="F208" s="15">
        <v>0.93961575397219343</v>
      </c>
      <c r="G208" s="15">
        <v>0.94742212672869841</v>
      </c>
      <c r="H208" s="15">
        <v>0.92527245084314236</v>
      </c>
      <c r="I208" s="15">
        <v>0.91886482159241167</v>
      </c>
      <c r="J208" s="15">
        <v>0.93111255600230791</v>
      </c>
      <c r="K208" s="15">
        <v>0.91730980033810372</v>
      </c>
      <c r="L208" s="15">
        <v>0.90113614228253791</v>
      </c>
      <c r="M208" s="15">
        <v>0.87699481670638368</v>
      </c>
      <c r="N208" s="15">
        <v>0.86450264424692602</v>
      </c>
      <c r="O208" s="15">
        <v>0.83840466890277066</v>
      </c>
      <c r="P208" s="15">
        <v>0.76382701465540037</v>
      </c>
      <c r="Q208" s="15">
        <v>0.23842759326235841</v>
      </c>
    </row>
    <row r="209" spans="2:18" hidden="1" outlineLevel="2" x14ac:dyDescent="0.3">
      <c r="B209" s="1" t="s">
        <v>31</v>
      </c>
      <c r="C209" s="11" t="s">
        <v>93</v>
      </c>
      <c r="D209" s="12" t="s">
        <v>27</v>
      </c>
      <c r="E209" s="16">
        <v>0.84247656185932052</v>
      </c>
      <c r="F209" s="16">
        <v>0.94485750879209041</v>
      </c>
      <c r="G209" s="16">
        <v>0.94319040519719233</v>
      </c>
      <c r="H209" s="16">
        <v>0.93169520447985044</v>
      </c>
      <c r="I209" s="16">
        <v>0.92417801038558633</v>
      </c>
      <c r="J209" s="16">
        <v>0.93761281129328133</v>
      </c>
      <c r="K209" s="16">
        <v>0.92253526308382872</v>
      </c>
      <c r="L209" s="16">
        <v>0.90599795765458346</v>
      </c>
      <c r="M209" s="16">
        <v>0.88231311001040835</v>
      </c>
      <c r="N209" s="16">
        <v>0.87071155955662516</v>
      </c>
      <c r="O209" s="16">
        <v>0.84316543004993783</v>
      </c>
      <c r="P209" s="16">
        <v>0.76901776317046688</v>
      </c>
      <c r="Q209" s="16">
        <v>0.2379211848359527</v>
      </c>
    </row>
    <row r="210" spans="2:18" hidden="1" outlineLevel="2" x14ac:dyDescent="0.3">
      <c r="B210" s="1" t="s">
        <v>31</v>
      </c>
      <c r="C210" s="7" t="s">
        <v>93</v>
      </c>
      <c r="D210" s="8" t="s">
        <v>28</v>
      </c>
      <c r="E210" s="15">
        <v>0.68636231920626045</v>
      </c>
      <c r="F210" s="15">
        <v>0.74995202595259602</v>
      </c>
      <c r="G210" s="15">
        <v>1.1864537929324595</v>
      </c>
      <c r="H210" s="15">
        <v>0.70981188910053106</v>
      </c>
      <c r="I210" s="15">
        <v>0.72320685757320569</v>
      </c>
      <c r="J210" s="15">
        <v>0.7150052357066401</v>
      </c>
      <c r="K210" s="15">
        <v>0.73186623985444887</v>
      </c>
      <c r="L210" s="15">
        <v>0.72344596037741671</v>
      </c>
      <c r="M210" s="15">
        <v>0.69097676219219661</v>
      </c>
      <c r="N210" s="15">
        <v>0.65180238791374145</v>
      </c>
      <c r="O210" s="15">
        <v>0.66416926939973608</v>
      </c>
      <c r="P210" s="15">
        <v>0.58679219507151104</v>
      </c>
      <c r="Q210" s="15">
        <v>0.2580664990962156</v>
      </c>
    </row>
    <row r="211" spans="2:18" hidden="1" outlineLevel="2" x14ac:dyDescent="0.3">
      <c r="C211" s="4" t="s">
        <v>95</v>
      </c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6"/>
    </row>
    <row r="212" spans="2:18" hidden="1" outlineLevel="2" x14ac:dyDescent="0.3">
      <c r="B212" s="2" t="s">
        <v>33</v>
      </c>
      <c r="C212" s="7" t="s">
        <v>93</v>
      </c>
      <c r="D212" s="8" t="s">
        <v>22</v>
      </c>
      <c r="E212" s="9">
        <v>74052923.404699951</v>
      </c>
      <c r="F212" s="9">
        <v>1200955.9200000034</v>
      </c>
      <c r="G212" s="9">
        <v>1263079.2700000009</v>
      </c>
      <c r="H212" s="9">
        <v>1399914.6400000029</v>
      </c>
      <c r="I212" s="9">
        <v>1760820.0899999971</v>
      </c>
      <c r="J212" s="9">
        <v>1751322.0199999989</v>
      </c>
      <c r="K212" s="9">
        <v>2019176.8899999983</v>
      </c>
      <c r="L212" s="9">
        <v>2524686.8499999945</v>
      </c>
      <c r="M212" s="9">
        <v>2713965.4699999904</v>
      </c>
      <c r="N212" s="9">
        <v>3945887.0999999959</v>
      </c>
      <c r="O212" s="9">
        <v>5395588.6200000141</v>
      </c>
      <c r="P212" s="9">
        <v>10124846.528099988</v>
      </c>
      <c r="Q212" s="9">
        <v>39952680.006599978</v>
      </c>
    </row>
    <row r="213" spans="2:18" hidden="1" outlineLevel="2" x14ac:dyDescent="0.3">
      <c r="B213" s="2" t="s">
        <v>33</v>
      </c>
      <c r="C213" s="11" t="s">
        <v>93</v>
      </c>
      <c r="D213" s="12" t="s">
        <v>23</v>
      </c>
      <c r="E213" s="13">
        <v>72175897.084699959</v>
      </c>
      <c r="F213" s="13">
        <v>1149043.6600000034</v>
      </c>
      <c r="G213" s="13">
        <v>1199593.300000001</v>
      </c>
      <c r="H213" s="13">
        <v>1343514.4100000029</v>
      </c>
      <c r="I213" s="13">
        <v>1702458.3499999971</v>
      </c>
      <c r="J213" s="13">
        <v>1687493.3399999989</v>
      </c>
      <c r="K213" s="13">
        <v>1950188.6399999983</v>
      </c>
      <c r="L213" s="13">
        <v>2445893.5099999947</v>
      </c>
      <c r="M213" s="13">
        <v>2625141.7699999902</v>
      </c>
      <c r="N213" s="13">
        <v>3794055.6099999961</v>
      </c>
      <c r="O213" s="13">
        <v>5240224.4400000144</v>
      </c>
      <c r="P213" s="13">
        <v>9864477.7680999879</v>
      </c>
      <c r="Q213" s="13">
        <v>39173812.286599979</v>
      </c>
      <c r="R213" s="14"/>
    </row>
    <row r="214" spans="2:18" hidden="1" outlineLevel="2" x14ac:dyDescent="0.3">
      <c r="B214" s="2" t="s">
        <v>33</v>
      </c>
      <c r="C214" s="7" t="s">
        <v>93</v>
      </c>
      <c r="D214" s="8" t="s">
        <v>24</v>
      </c>
      <c r="E214" s="9">
        <v>1877026.3200000005</v>
      </c>
      <c r="F214" s="9">
        <v>51912.260000000017</v>
      </c>
      <c r="G214" s="9">
        <v>63485.97</v>
      </c>
      <c r="H214" s="9">
        <v>56400.23</v>
      </c>
      <c r="I214" s="9">
        <v>58361.740000000013</v>
      </c>
      <c r="J214" s="9">
        <v>63828.680000000022</v>
      </c>
      <c r="K214" s="9">
        <v>68988.250000000029</v>
      </c>
      <c r="L214" s="9">
        <v>78793.34</v>
      </c>
      <c r="M214" s="9">
        <v>88823.699999999983</v>
      </c>
      <c r="N214" s="9">
        <v>151831.48999999996</v>
      </c>
      <c r="O214" s="9">
        <v>155364.18</v>
      </c>
      <c r="P214" s="9">
        <v>260368.75999999998</v>
      </c>
      <c r="Q214" s="9">
        <v>778867.72000000044</v>
      </c>
    </row>
    <row r="215" spans="2:18" hidden="1" outlineLevel="2" x14ac:dyDescent="0.3">
      <c r="C215" s="4" t="s">
        <v>34</v>
      </c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6"/>
    </row>
    <row r="216" spans="2:18" hidden="1" outlineLevel="2" x14ac:dyDescent="0.3">
      <c r="B216" s="1" t="s">
        <v>34</v>
      </c>
      <c r="C216" s="7" t="s">
        <v>93</v>
      </c>
      <c r="D216" s="8" t="s">
        <v>26</v>
      </c>
      <c r="E216" s="15">
        <v>0.10796981865845576</v>
      </c>
      <c r="F216" s="15">
        <v>2.0437648933644133E-2</v>
      </c>
      <c r="G216" s="15">
        <v>2.2375843186730797E-2</v>
      </c>
      <c r="H216" s="15">
        <v>2.4067905040711539E-2</v>
      </c>
      <c r="I216" s="15">
        <v>2.8575433528445087E-2</v>
      </c>
      <c r="J216" s="15">
        <v>3.165415549838007E-2</v>
      </c>
      <c r="K216" s="15">
        <v>3.587235146789429E-2</v>
      </c>
      <c r="L216" s="15">
        <v>4.3307595317153259E-2</v>
      </c>
      <c r="M216" s="15">
        <v>5.1019807863579777E-2</v>
      </c>
      <c r="N216" s="15">
        <v>6.7198416685072399E-2</v>
      </c>
      <c r="O216" s="15">
        <v>9.5725735638364076E-2</v>
      </c>
      <c r="P216" s="15">
        <v>0.18583241014487048</v>
      </c>
      <c r="Q216" s="15">
        <v>0.68650771342209205</v>
      </c>
    </row>
    <row r="217" spans="2:18" hidden="1" outlineLevel="2" x14ac:dyDescent="0.3">
      <c r="B217" s="1" t="s">
        <v>34</v>
      </c>
      <c r="C217" s="11" t="s">
        <v>93</v>
      </c>
      <c r="D217" s="12" t="s">
        <v>27</v>
      </c>
      <c r="E217" s="16">
        <v>0.10810877173604458</v>
      </c>
      <c r="F217" s="16">
        <v>2.0094637304751275E-2</v>
      </c>
      <c r="G217" s="16">
        <v>2.1627391678538891E-2</v>
      </c>
      <c r="H217" s="16">
        <v>2.3786794552205347E-2</v>
      </c>
      <c r="I217" s="16">
        <v>2.8378571657657007E-2</v>
      </c>
      <c r="J217" s="16">
        <v>3.1417907180383196E-2</v>
      </c>
      <c r="K217" s="16">
        <v>3.5622999602089922E-2</v>
      </c>
      <c r="L217" s="16">
        <v>4.3103968186107164E-2</v>
      </c>
      <c r="M217" s="16">
        <v>5.0760938771171479E-2</v>
      </c>
      <c r="N217" s="16">
        <v>6.649883268662761E-2</v>
      </c>
      <c r="O217" s="16">
        <v>9.550961426502122E-2</v>
      </c>
      <c r="P217" s="16">
        <v>0.18636215726560626</v>
      </c>
      <c r="Q217" s="16">
        <v>0.6904815859799186</v>
      </c>
    </row>
    <row r="218" spans="2:18" hidden="1" outlineLevel="2" x14ac:dyDescent="0.3">
      <c r="B218" s="1" t="s">
        <v>34</v>
      </c>
      <c r="C218" s="7" t="s">
        <v>93</v>
      </c>
      <c r="D218" s="8" t="s">
        <v>28</v>
      </c>
      <c r="E218" s="15">
        <v>0.10288493687656118</v>
      </c>
      <c r="F218" s="15">
        <v>3.284892464668316E-2</v>
      </c>
      <c r="G218" s="15">
        <v>6.4652635207155695E-2</v>
      </c>
      <c r="H218" s="15">
        <v>3.349816302524905E-2</v>
      </c>
      <c r="I218" s="15">
        <v>3.5824864017511289E-2</v>
      </c>
      <c r="J218" s="15">
        <v>3.9508461005051308E-2</v>
      </c>
      <c r="K218" s="15">
        <v>4.4721462074573747E-2</v>
      </c>
      <c r="L218" s="15">
        <v>5.0749782892691914E-2</v>
      </c>
      <c r="M218" s="15">
        <v>6.0074277444489052E-2</v>
      </c>
      <c r="N218" s="15">
        <v>9.1164228485300064E-2</v>
      </c>
      <c r="O218" s="15">
        <v>0.10363539391810014</v>
      </c>
      <c r="P218" s="15">
        <v>0.16776494151826882</v>
      </c>
      <c r="Q218" s="15">
        <v>0.53239789832123963</v>
      </c>
    </row>
    <row r="219" spans="2:18" hidden="1" outlineLevel="2" x14ac:dyDescent="0.3">
      <c r="B219" s="1" t="s">
        <v>34</v>
      </c>
      <c r="C219" s="11" t="s">
        <v>93</v>
      </c>
      <c r="D219" s="12" t="s">
        <v>35</v>
      </c>
      <c r="E219" s="16">
        <v>0.6678157908033644</v>
      </c>
      <c r="F219" s="16">
        <v>0.33845995070026602</v>
      </c>
      <c r="G219" s="16">
        <v>0.42557528090327162</v>
      </c>
      <c r="H219" s="16">
        <v>0.32207539672138258</v>
      </c>
      <c r="I219" s="16">
        <v>0.35219536197843015</v>
      </c>
      <c r="J219" s="16">
        <v>0.45950544339314697</v>
      </c>
      <c r="K219" s="16">
        <v>0.43381623958545501</v>
      </c>
      <c r="L219" s="16">
        <v>0.43805285689862306</v>
      </c>
      <c r="M219" s="16">
        <v>0.41477770690194637</v>
      </c>
      <c r="N219" s="16">
        <v>0.4959389525470343</v>
      </c>
      <c r="O219" s="16">
        <v>0.5923793403459624</v>
      </c>
      <c r="P219" s="16">
        <v>0.78684871546050328</v>
      </c>
      <c r="Q219" s="16">
        <v>0.90143459420082572</v>
      </c>
    </row>
    <row r="220" spans="2:18" hidden="1" outlineLevel="2" x14ac:dyDescent="0.3">
      <c r="C220" s="4" t="s">
        <v>96</v>
      </c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6"/>
    </row>
    <row r="221" spans="2:18" hidden="1" outlineLevel="2" x14ac:dyDescent="0.3">
      <c r="B221" s="2" t="s">
        <v>37</v>
      </c>
      <c r="C221" s="7" t="s">
        <v>93</v>
      </c>
      <c r="D221" s="8" t="s">
        <v>22</v>
      </c>
      <c r="E221" s="9">
        <v>7175840.6300000045</v>
      </c>
      <c r="F221" s="9">
        <v>342322.97999999986</v>
      </c>
      <c r="G221" s="9">
        <v>367187.00999999943</v>
      </c>
      <c r="H221" s="9">
        <v>389343.88999999996</v>
      </c>
      <c r="I221" s="9">
        <v>454611.66000000056</v>
      </c>
      <c r="J221" s="9">
        <v>455492.78000000067</v>
      </c>
      <c r="K221" s="9">
        <v>500290.2900000001</v>
      </c>
      <c r="L221" s="9">
        <v>577658.60000000126</v>
      </c>
      <c r="M221" s="9">
        <v>611040.81000000099</v>
      </c>
      <c r="N221" s="9">
        <v>768625.7000000003</v>
      </c>
      <c r="O221" s="9">
        <v>848070.79000000062</v>
      </c>
      <c r="P221" s="9">
        <v>896304.13999999978</v>
      </c>
      <c r="Q221" s="9">
        <v>964891.9800000008</v>
      </c>
    </row>
    <row r="222" spans="2:18" hidden="1" outlineLevel="2" x14ac:dyDescent="0.3">
      <c r="B222" s="2" t="s">
        <v>37</v>
      </c>
      <c r="C222" s="11" t="s">
        <v>93</v>
      </c>
      <c r="D222" s="12" t="s">
        <v>23</v>
      </c>
      <c r="E222" s="13">
        <v>6779941.6800000044</v>
      </c>
      <c r="F222" s="13">
        <v>318677.04999999987</v>
      </c>
      <c r="G222" s="13">
        <v>343608.54999999941</v>
      </c>
      <c r="H222" s="13">
        <v>363053.94999999995</v>
      </c>
      <c r="I222" s="13">
        <v>428512.24000000057</v>
      </c>
      <c r="J222" s="13">
        <v>428199.64000000065</v>
      </c>
      <c r="K222" s="13">
        <v>471192.85000000009</v>
      </c>
      <c r="L222" s="13">
        <v>546644.93000000122</v>
      </c>
      <c r="M222" s="13">
        <v>580222.94000000099</v>
      </c>
      <c r="N222" s="13">
        <v>726253.64000000036</v>
      </c>
      <c r="O222" s="13">
        <v>804468.79000000062</v>
      </c>
      <c r="P222" s="13">
        <v>849631.59999999974</v>
      </c>
      <c r="Q222" s="13">
        <v>919475.50000000081</v>
      </c>
      <c r="R222" s="14"/>
    </row>
    <row r="223" spans="2:18" hidden="1" outlineLevel="2" x14ac:dyDescent="0.3">
      <c r="B223" s="2" t="s">
        <v>37</v>
      </c>
      <c r="C223" s="7" t="s">
        <v>93</v>
      </c>
      <c r="D223" s="8" t="s">
        <v>24</v>
      </c>
      <c r="E223" s="9">
        <v>395898.95</v>
      </c>
      <c r="F223" s="9">
        <v>23645.930000000008</v>
      </c>
      <c r="G223" s="9">
        <v>23578.460000000003</v>
      </c>
      <c r="H223" s="9">
        <v>26289.94</v>
      </c>
      <c r="I223" s="9">
        <v>26099.420000000009</v>
      </c>
      <c r="J223" s="9">
        <v>27293.14000000001</v>
      </c>
      <c r="K223" s="9">
        <v>29097.440000000013</v>
      </c>
      <c r="L223" s="9">
        <v>31013.670000000009</v>
      </c>
      <c r="M223" s="9">
        <v>30817.870000000006</v>
      </c>
      <c r="N223" s="9">
        <v>42372.05999999999</v>
      </c>
      <c r="O223" s="9">
        <v>43602</v>
      </c>
      <c r="P223" s="9">
        <v>46672.54</v>
      </c>
      <c r="Q223" s="9">
        <v>45416.479999999996</v>
      </c>
    </row>
    <row r="224" spans="2:18" hidden="1" outlineLevel="2" x14ac:dyDescent="0.3">
      <c r="C224" s="4" t="s">
        <v>38</v>
      </c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6"/>
    </row>
    <row r="225" spans="2:18" hidden="1" outlineLevel="2" x14ac:dyDescent="0.3">
      <c r="B225" s="1" t="s">
        <v>38</v>
      </c>
      <c r="C225" s="7" t="s">
        <v>93</v>
      </c>
      <c r="D225" s="8" t="s">
        <v>26</v>
      </c>
      <c r="E225" s="15">
        <v>1.0462439238339461E-2</v>
      </c>
      <c r="F225" s="15">
        <v>5.8255900742459057E-3</v>
      </c>
      <c r="G225" s="15">
        <v>6.5048323973874844E-3</v>
      </c>
      <c r="H225" s="15">
        <v>6.6937593942879388E-3</v>
      </c>
      <c r="I225" s="15">
        <v>7.3776562099459667E-3</v>
      </c>
      <c r="J225" s="15">
        <v>8.2327745108289416E-3</v>
      </c>
      <c r="K225" s="15">
        <v>8.8880717720847026E-3</v>
      </c>
      <c r="L225" s="15">
        <v>9.9089536115235105E-3</v>
      </c>
      <c r="M225" s="15">
        <v>1.1486949656366232E-2</v>
      </c>
      <c r="N225" s="15">
        <v>1.3089687757020602E-2</v>
      </c>
      <c r="O225" s="15">
        <v>1.5046032224406022E-2</v>
      </c>
      <c r="P225" s="15">
        <v>1.645085267186585E-2</v>
      </c>
      <c r="Q225" s="15">
        <v>1.6579758523825924E-2</v>
      </c>
    </row>
    <row r="226" spans="2:18" hidden="1" outlineLevel="2" x14ac:dyDescent="0.3">
      <c r="B226" s="1" t="s">
        <v>38</v>
      </c>
      <c r="C226" s="11" t="s">
        <v>93</v>
      </c>
      <c r="D226" s="12" t="s">
        <v>27</v>
      </c>
      <c r="E226" s="16">
        <v>1.0155345441798358E-2</v>
      </c>
      <c r="F226" s="16">
        <v>5.5730691182770773E-3</v>
      </c>
      <c r="G226" s="16">
        <v>6.1948967995609809E-3</v>
      </c>
      <c r="H226" s="16">
        <v>6.4278355749207133E-3</v>
      </c>
      <c r="I226" s="16">
        <v>7.1429443833519648E-3</v>
      </c>
      <c r="J226" s="16">
        <v>7.9722605270806761E-3</v>
      </c>
      <c r="K226" s="16">
        <v>8.6070149132125157E-3</v>
      </c>
      <c r="L226" s="16">
        <v>9.6335206645267561E-3</v>
      </c>
      <c r="M226" s="16">
        <v>1.1219455447150676E-2</v>
      </c>
      <c r="N226" s="16">
        <v>1.2729127946127905E-2</v>
      </c>
      <c r="O226" s="16">
        <v>1.4662445225561409E-2</v>
      </c>
      <c r="P226" s="16">
        <v>1.6051450627124944E-2</v>
      </c>
      <c r="Q226" s="16">
        <v>1.620676836006717E-2</v>
      </c>
    </row>
    <row r="227" spans="2:18" hidden="1" outlineLevel="2" x14ac:dyDescent="0.3">
      <c r="B227" s="1" t="s">
        <v>38</v>
      </c>
      <c r="C227" s="7" t="s">
        <v>93</v>
      </c>
      <c r="D227" s="8" t="s">
        <v>28</v>
      </c>
      <c r="E227" s="15">
        <v>2.170030225268596E-2</v>
      </c>
      <c r="F227" s="15">
        <v>1.4962619095580595E-2</v>
      </c>
      <c r="G227" s="15">
        <v>2.4011755244922814E-2</v>
      </c>
      <c r="H227" s="15">
        <v>1.5614558593892542E-2</v>
      </c>
      <c r="I227" s="15">
        <v>1.6020909802139459E-2</v>
      </c>
      <c r="J227" s="15">
        <v>1.6893815717251338E-2</v>
      </c>
      <c r="K227" s="15">
        <v>1.8862343361763564E-2</v>
      </c>
      <c r="L227" s="15">
        <v>1.9975508326028481E-2</v>
      </c>
      <c r="M227" s="15">
        <v>2.0843100125621839E-2</v>
      </c>
      <c r="N227" s="15">
        <v>2.5441469086767466E-2</v>
      </c>
      <c r="O227" s="15">
        <v>2.9084634859959373E-2</v>
      </c>
      <c r="P227" s="15">
        <v>3.007279346266066E-2</v>
      </c>
      <c r="Q227" s="15">
        <v>3.1044602158051431E-2</v>
      </c>
    </row>
    <row r="228" spans="2:18" hidden="1" outlineLevel="2" x14ac:dyDescent="0.3">
      <c r="B228" s="1" t="s">
        <v>38</v>
      </c>
      <c r="C228" s="11" t="s">
        <v>93</v>
      </c>
      <c r="D228" s="12" t="s">
        <v>35</v>
      </c>
      <c r="E228" s="16">
        <v>0.19480866801691318</v>
      </c>
      <c r="F228" s="16">
        <v>0.14583445144310497</v>
      </c>
      <c r="G228" s="16">
        <v>0.21537732328498616</v>
      </c>
      <c r="H228" s="16">
        <v>0.13213198614150004</v>
      </c>
      <c r="I228" s="16">
        <v>0.14036704757434174</v>
      </c>
      <c r="J228" s="16">
        <v>0.22111327907501563</v>
      </c>
      <c r="K228" s="16">
        <v>0.18984366251209714</v>
      </c>
      <c r="L228" s="16">
        <v>0.17835889571052976</v>
      </c>
      <c r="M228" s="16">
        <v>0.15957337983922218</v>
      </c>
      <c r="N228" s="16">
        <v>0.19165287097633973</v>
      </c>
      <c r="O228" s="16">
        <v>0.22842150645667914</v>
      </c>
      <c r="P228" s="16">
        <v>0.32679111445580711</v>
      </c>
      <c r="Q228" s="16">
        <v>0.2208729269582117</v>
      </c>
    </row>
    <row r="229" spans="2:18" hidden="1" outlineLevel="2" x14ac:dyDescent="0.3">
      <c r="C229" s="4" t="s">
        <v>97</v>
      </c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7"/>
    </row>
    <row r="230" spans="2:18" hidden="1" outlineLevel="2" x14ac:dyDescent="0.3">
      <c r="B230" s="2" t="s">
        <v>40</v>
      </c>
      <c r="C230" s="118" t="s">
        <v>93</v>
      </c>
      <c r="D230" s="119" t="s">
        <v>22</v>
      </c>
      <c r="E230" s="120">
        <v>0</v>
      </c>
      <c r="F230" s="120">
        <v>0</v>
      </c>
      <c r="G230" s="120">
        <v>0</v>
      </c>
      <c r="H230" s="120">
        <v>0</v>
      </c>
      <c r="I230" s="120">
        <v>0</v>
      </c>
      <c r="J230" s="120">
        <v>0</v>
      </c>
      <c r="K230" s="120">
        <v>0</v>
      </c>
      <c r="L230" s="120">
        <v>0</v>
      </c>
      <c r="M230" s="120">
        <v>0</v>
      </c>
      <c r="N230" s="120">
        <v>0</v>
      </c>
      <c r="O230" s="120">
        <v>0</v>
      </c>
      <c r="P230" s="120">
        <v>0</v>
      </c>
      <c r="Q230" s="120">
        <v>0</v>
      </c>
    </row>
    <row r="231" spans="2:18" hidden="1" outlineLevel="2" x14ac:dyDescent="0.3">
      <c r="B231" s="2" t="s">
        <v>40</v>
      </c>
      <c r="C231" s="121" t="s">
        <v>93</v>
      </c>
      <c r="D231" s="122" t="s">
        <v>23</v>
      </c>
      <c r="E231" s="123">
        <v>0</v>
      </c>
      <c r="F231" s="123">
        <v>0</v>
      </c>
      <c r="G231" s="123">
        <v>0</v>
      </c>
      <c r="H231" s="123">
        <v>0</v>
      </c>
      <c r="I231" s="123">
        <v>0</v>
      </c>
      <c r="J231" s="123">
        <v>0</v>
      </c>
      <c r="K231" s="123">
        <v>0</v>
      </c>
      <c r="L231" s="123">
        <v>0</v>
      </c>
      <c r="M231" s="123">
        <v>0</v>
      </c>
      <c r="N231" s="123">
        <v>0</v>
      </c>
      <c r="O231" s="123">
        <v>0</v>
      </c>
      <c r="P231" s="123">
        <v>0</v>
      </c>
      <c r="Q231" s="123">
        <v>0</v>
      </c>
      <c r="R231" s="14"/>
    </row>
    <row r="232" spans="2:18" hidden="1" outlineLevel="2" x14ac:dyDescent="0.3">
      <c r="B232" s="2" t="s">
        <v>40</v>
      </c>
      <c r="C232" s="118" t="s">
        <v>93</v>
      </c>
      <c r="D232" s="119" t="s">
        <v>24</v>
      </c>
      <c r="E232" s="120">
        <v>0</v>
      </c>
      <c r="F232" s="120">
        <v>0</v>
      </c>
      <c r="G232" s="120">
        <v>0</v>
      </c>
      <c r="H232" s="120">
        <v>0</v>
      </c>
      <c r="I232" s="120">
        <v>0</v>
      </c>
      <c r="J232" s="120">
        <v>0</v>
      </c>
      <c r="K232" s="120">
        <v>0</v>
      </c>
      <c r="L232" s="120">
        <v>0</v>
      </c>
      <c r="M232" s="120">
        <v>0</v>
      </c>
      <c r="N232" s="120">
        <v>0</v>
      </c>
      <c r="O232" s="120">
        <v>0</v>
      </c>
      <c r="P232" s="120">
        <v>0</v>
      </c>
      <c r="Q232" s="120">
        <v>0</v>
      </c>
    </row>
    <row r="233" spans="2:18" hidden="1" outlineLevel="2" x14ac:dyDescent="0.3">
      <c r="C233" s="4" t="s">
        <v>41</v>
      </c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7"/>
    </row>
    <row r="234" spans="2:18" hidden="1" outlineLevel="2" x14ac:dyDescent="0.3">
      <c r="B234" s="1" t="s">
        <v>41</v>
      </c>
      <c r="C234" s="118" t="s">
        <v>93</v>
      </c>
      <c r="D234" s="119" t="s">
        <v>26</v>
      </c>
      <c r="E234" s="124">
        <v>0</v>
      </c>
      <c r="F234" s="124">
        <v>0</v>
      </c>
      <c r="G234" s="124">
        <v>0</v>
      </c>
      <c r="H234" s="124">
        <v>0</v>
      </c>
      <c r="I234" s="124">
        <v>0</v>
      </c>
      <c r="J234" s="124">
        <v>0</v>
      </c>
      <c r="K234" s="124">
        <v>0</v>
      </c>
      <c r="L234" s="124">
        <v>0</v>
      </c>
      <c r="M234" s="124">
        <v>0</v>
      </c>
      <c r="N234" s="124">
        <v>0</v>
      </c>
      <c r="O234" s="124">
        <v>0</v>
      </c>
      <c r="P234" s="124">
        <v>0</v>
      </c>
      <c r="Q234" s="124">
        <v>0</v>
      </c>
    </row>
    <row r="235" spans="2:18" hidden="1" outlineLevel="2" x14ac:dyDescent="0.3">
      <c r="B235" s="1" t="s">
        <v>41</v>
      </c>
      <c r="C235" s="121" t="s">
        <v>93</v>
      </c>
      <c r="D235" s="122" t="s">
        <v>27</v>
      </c>
      <c r="E235" s="125">
        <v>0</v>
      </c>
      <c r="F235" s="125">
        <v>0</v>
      </c>
      <c r="G235" s="125">
        <v>0</v>
      </c>
      <c r="H235" s="125">
        <v>0</v>
      </c>
      <c r="I235" s="125">
        <v>0</v>
      </c>
      <c r="J235" s="125">
        <v>0</v>
      </c>
      <c r="K235" s="125">
        <v>0</v>
      </c>
      <c r="L235" s="125">
        <v>0</v>
      </c>
      <c r="M235" s="125">
        <v>0</v>
      </c>
      <c r="N235" s="125">
        <v>0</v>
      </c>
      <c r="O235" s="125">
        <v>0</v>
      </c>
      <c r="P235" s="125">
        <v>0</v>
      </c>
      <c r="Q235" s="125">
        <v>0</v>
      </c>
    </row>
    <row r="236" spans="2:18" hidden="1" outlineLevel="2" x14ac:dyDescent="0.3">
      <c r="B236" s="1" t="s">
        <v>41</v>
      </c>
      <c r="C236" s="118" t="s">
        <v>93</v>
      </c>
      <c r="D236" s="119" t="s">
        <v>28</v>
      </c>
      <c r="E236" s="124">
        <v>0</v>
      </c>
      <c r="F236" s="124">
        <v>0</v>
      </c>
      <c r="G236" s="124">
        <v>0</v>
      </c>
      <c r="H236" s="124">
        <v>0</v>
      </c>
      <c r="I236" s="124">
        <v>0</v>
      </c>
      <c r="J236" s="124">
        <v>0</v>
      </c>
      <c r="K236" s="124">
        <v>0</v>
      </c>
      <c r="L236" s="124">
        <v>0</v>
      </c>
      <c r="M236" s="124">
        <v>0</v>
      </c>
      <c r="N236" s="124">
        <v>0</v>
      </c>
      <c r="O236" s="124">
        <v>0</v>
      </c>
      <c r="P236" s="124">
        <v>0</v>
      </c>
      <c r="Q236" s="124">
        <v>0</v>
      </c>
    </row>
    <row r="237" spans="2:18" hidden="1" outlineLevel="2" x14ac:dyDescent="0.3">
      <c r="B237" s="1" t="s">
        <v>41</v>
      </c>
      <c r="C237" s="121" t="s">
        <v>93</v>
      </c>
      <c r="D237" s="122" t="s">
        <v>35</v>
      </c>
      <c r="E237" s="125">
        <v>0</v>
      </c>
      <c r="F237" s="125">
        <v>0</v>
      </c>
      <c r="G237" s="125">
        <v>0</v>
      </c>
      <c r="H237" s="125">
        <v>0</v>
      </c>
      <c r="I237" s="125">
        <v>0</v>
      </c>
      <c r="J237" s="125">
        <v>0</v>
      </c>
      <c r="K237" s="125">
        <v>0</v>
      </c>
      <c r="L237" s="125">
        <v>0</v>
      </c>
      <c r="M237" s="125">
        <v>0</v>
      </c>
      <c r="N237" s="125">
        <v>0</v>
      </c>
      <c r="O237" s="125">
        <v>0</v>
      </c>
      <c r="P237" s="125">
        <v>0</v>
      </c>
      <c r="Q237" s="125">
        <v>0</v>
      </c>
    </row>
    <row r="238" spans="2:18" hidden="1" outlineLevel="2" x14ac:dyDescent="0.3">
      <c r="C238" s="4" t="s">
        <v>98</v>
      </c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7"/>
    </row>
    <row r="239" spans="2:18" hidden="1" outlineLevel="2" x14ac:dyDescent="0.3">
      <c r="B239" s="2" t="s">
        <v>43</v>
      </c>
      <c r="C239" s="118" t="s">
        <v>93</v>
      </c>
      <c r="D239" s="119" t="s">
        <v>22</v>
      </c>
      <c r="E239" s="120">
        <v>0</v>
      </c>
      <c r="F239" s="120">
        <v>0</v>
      </c>
      <c r="G239" s="120">
        <v>0</v>
      </c>
      <c r="H239" s="120">
        <v>0</v>
      </c>
      <c r="I239" s="120">
        <v>0</v>
      </c>
      <c r="J239" s="120">
        <v>0</v>
      </c>
      <c r="K239" s="120">
        <v>0</v>
      </c>
      <c r="L239" s="120">
        <v>0</v>
      </c>
      <c r="M239" s="120">
        <v>0</v>
      </c>
      <c r="N239" s="120">
        <v>0</v>
      </c>
      <c r="O239" s="120">
        <v>0</v>
      </c>
      <c r="P239" s="120">
        <v>0</v>
      </c>
      <c r="Q239" s="120">
        <v>0</v>
      </c>
    </row>
    <row r="240" spans="2:18" hidden="1" outlineLevel="2" x14ac:dyDescent="0.3">
      <c r="B240" s="2" t="s">
        <v>43</v>
      </c>
      <c r="C240" s="121" t="s">
        <v>93</v>
      </c>
      <c r="D240" s="122" t="s">
        <v>23</v>
      </c>
      <c r="E240" s="123">
        <v>0</v>
      </c>
      <c r="F240" s="123">
        <v>0</v>
      </c>
      <c r="G240" s="123">
        <v>0</v>
      </c>
      <c r="H240" s="123">
        <v>0</v>
      </c>
      <c r="I240" s="123">
        <v>0</v>
      </c>
      <c r="J240" s="123">
        <v>0</v>
      </c>
      <c r="K240" s="123">
        <v>0</v>
      </c>
      <c r="L240" s="123">
        <v>0</v>
      </c>
      <c r="M240" s="123">
        <v>0</v>
      </c>
      <c r="N240" s="123">
        <v>0</v>
      </c>
      <c r="O240" s="123">
        <v>0</v>
      </c>
      <c r="P240" s="123">
        <v>0</v>
      </c>
      <c r="Q240" s="123">
        <v>0</v>
      </c>
      <c r="R240" s="14"/>
    </row>
    <row r="241" spans="2:18" hidden="1" outlineLevel="2" x14ac:dyDescent="0.3">
      <c r="B241" s="2" t="s">
        <v>43</v>
      </c>
      <c r="C241" s="118" t="s">
        <v>93</v>
      </c>
      <c r="D241" s="119" t="s">
        <v>24</v>
      </c>
      <c r="E241" s="120">
        <v>0</v>
      </c>
      <c r="F241" s="120">
        <v>0</v>
      </c>
      <c r="G241" s="120">
        <v>0</v>
      </c>
      <c r="H241" s="120">
        <v>0</v>
      </c>
      <c r="I241" s="120">
        <v>0</v>
      </c>
      <c r="J241" s="120">
        <v>0</v>
      </c>
      <c r="K241" s="120">
        <v>0</v>
      </c>
      <c r="L241" s="120">
        <v>0</v>
      </c>
      <c r="M241" s="120">
        <v>0</v>
      </c>
      <c r="N241" s="120">
        <v>0</v>
      </c>
      <c r="O241" s="120">
        <v>0</v>
      </c>
      <c r="P241" s="120">
        <v>0</v>
      </c>
      <c r="Q241" s="120">
        <v>0</v>
      </c>
    </row>
    <row r="242" spans="2:18" hidden="1" outlineLevel="2" x14ac:dyDescent="0.3">
      <c r="C242" s="4" t="s">
        <v>44</v>
      </c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7"/>
    </row>
    <row r="243" spans="2:18" hidden="1" outlineLevel="2" x14ac:dyDescent="0.3">
      <c r="B243" s="1" t="s">
        <v>44</v>
      </c>
      <c r="C243" s="118" t="s">
        <v>93</v>
      </c>
      <c r="D243" s="119" t="s">
        <v>26</v>
      </c>
      <c r="E243" s="124">
        <v>0</v>
      </c>
      <c r="F243" s="124">
        <v>0</v>
      </c>
      <c r="G243" s="124">
        <v>0</v>
      </c>
      <c r="H243" s="124">
        <v>0</v>
      </c>
      <c r="I243" s="124">
        <v>0</v>
      </c>
      <c r="J243" s="124">
        <v>0</v>
      </c>
      <c r="K243" s="124">
        <v>0</v>
      </c>
      <c r="L243" s="124">
        <v>0</v>
      </c>
      <c r="M243" s="124">
        <v>0</v>
      </c>
      <c r="N243" s="124">
        <v>0</v>
      </c>
      <c r="O243" s="124">
        <v>0</v>
      </c>
      <c r="P243" s="124">
        <v>0</v>
      </c>
      <c r="Q243" s="124">
        <v>0</v>
      </c>
    </row>
    <row r="244" spans="2:18" hidden="1" outlineLevel="2" x14ac:dyDescent="0.3">
      <c r="B244" s="1" t="s">
        <v>44</v>
      </c>
      <c r="C244" s="121" t="s">
        <v>93</v>
      </c>
      <c r="D244" s="122" t="s">
        <v>27</v>
      </c>
      <c r="E244" s="125">
        <v>0</v>
      </c>
      <c r="F244" s="125">
        <v>0</v>
      </c>
      <c r="G244" s="125">
        <v>0</v>
      </c>
      <c r="H244" s="125">
        <v>0</v>
      </c>
      <c r="I244" s="125">
        <v>0</v>
      </c>
      <c r="J244" s="125">
        <v>0</v>
      </c>
      <c r="K244" s="125">
        <v>0</v>
      </c>
      <c r="L244" s="125">
        <v>0</v>
      </c>
      <c r="M244" s="125">
        <v>0</v>
      </c>
      <c r="N244" s="125">
        <v>0</v>
      </c>
      <c r="O244" s="125">
        <v>0</v>
      </c>
      <c r="P244" s="125">
        <v>0</v>
      </c>
      <c r="Q244" s="125">
        <v>0</v>
      </c>
    </row>
    <row r="245" spans="2:18" hidden="1" outlineLevel="2" x14ac:dyDescent="0.3">
      <c r="B245" s="1" t="s">
        <v>44</v>
      </c>
      <c r="C245" s="118" t="s">
        <v>93</v>
      </c>
      <c r="D245" s="119" t="s">
        <v>28</v>
      </c>
      <c r="E245" s="124">
        <v>0</v>
      </c>
      <c r="F245" s="124">
        <v>0</v>
      </c>
      <c r="G245" s="124">
        <v>0</v>
      </c>
      <c r="H245" s="124">
        <v>0</v>
      </c>
      <c r="I245" s="124">
        <v>0</v>
      </c>
      <c r="J245" s="124">
        <v>0</v>
      </c>
      <c r="K245" s="124">
        <v>0</v>
      </c>
      <c r="L245" s="124">
        <v>0</v>
      </c>
      <c r="M245" s="124">
        <v>0</v>
      </c>
      <c r="N245" s="124">
        <v>0</v>
      </c>
      <c r="O245" s="124">
        <v>0</v>
      </c>
      <c r="P245" s="124">
        <v>0</v>
      </c>
      <c r="Q245" s="124">
        <v>0</v>
      </c>
    </row>
    <row r="246" spans="2:18" hidden="1" outlineLevel="2" x14ac:dyDescent="0.3">
      <c r="B246" s="1" t="s">
        <v>44</v>
      </c>
      <c r="C246" s="121" t="s">
        <v>93</v>
      </c>
      <c r="D246" s="122" t="s">
        <v>35</v>
      </c>
      <c r="E246" s="125">
        <v>0</v>
      </c>
      <c r="F246" s="125">
        <v>0</v>
      </c>
      <c r="G246" s="125">
        <v>0</v>
      </c>
      <c r="H246" s="125">
        <v>0</v>
      </c>
      <c r="I246" s="125">
        <v>0</v>
      </c>
      <c r="J246" s="125">
        <v>0</v>
      </c>
      <c r="K246" s="125">
        <v>0</v>
      </c>
      <c r="L246" s="125">
        <v>0</v>
      </c>
      <c r="M246" s="125">
        <v>0</v>
      </c>
      <c r="N246" s="125">
        <v>0</v>
      </c>
      <c r="O246" s="125">
        <v>0</v>
      </c>
      <c r="P246" s="125">
        <v>0</v>
      </c>
      <c r="Q246" s="125">
        <v>0</v>
      </c>
    </row>
    <row r="247" spans="2:18" hidden="1" outlineLevel="2" x14ac:dyDescent="0.3">
      <c r="C247" s="4" t="s">
        <v>99</v>
      </c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7"/>
    </row>
    <row r="248" spans="2:18" hidden="1" outlineLevel="2" x14ac:dyDescent="0.3">
      <c r="B248" s="2" t="s">
        <v>46</v>
      </c>
      <c r="C248" s="118" t="s">
        <v>93</v>
      </c>
      <c r="D248" s="119" t="s">
        <v>22</v>
      </c>
      <c r="E248" s="120">
        <v>0</v>
      </c>
      <c r="F248" s="120">
        <v>0</v>
      </c>
      <c r="G248" s="120">
        <v>0</v>
      </c>
      <c r="H248" s="120">
        <v>0</v>
      </c>
      <c r="I248" s="120">
        <v>0</v>
      </c>
      <c r="J248" s="120">
        <v>0</v>
      </c>
      <c r="K248" s="120">
        <v>0</v>
      </c>
      <c r="L248" s="120">
        <v>0</v>
      </c>
      <c r="M248" s="120">
        <v>0</v>
      </c>
      <c r="N248" s="120">
        <v>0</v>
      </c>
      <c r="O248" s="120">
        <v>0</v>
      </c>
      <c r="P248" s="120">
        <v>0</v>
      </c>
      <c r="Q248" s="120">
        <v>0</v>
      </c>
    </row>
    <row r="249" spans="2:18" hidden="1" outlineLevel="2" x14ac:dyDescent="0.3">
      <c r="B249" s="2" t="s">
        <v>46</v>
      </c>
      <c r="C249" s="121" t="s">
        <v>93</v>
      </c>
      <c r="D249" s="122" t="s">
        <v>23</v>
      </c>
      <c r="E249" s="123">
        <v>0</v>
      </c>
      <c r="F249" s="123">
        <v>0</v>
      </c>
      <c r="G249" s="123">
        <v>0</v>
      </c>
      <c r="H249" s="123">
        <v>0</v>
      </c>
      <c r="I249" s="123">
        <v>0</v>
      </c>
      <c r="J249" s="123">
        <v>0</v>
      </c>
      <c r="K249" s="123">
        <v>0</v>
      </c>
      <c r="L249" s="123">
        <v>0</v>
      </c>
      <c r="M249" s="123">
        <v>0</v>
      </c>
      <c r="N249" s="123">
        <v>0</v>
      </c>
      <c r="O249" s="123">
        <v>0</v>
      </c>
      <c r="P249" s="123">
        <v>0</v>
      </c>
      <c r="Q249" s="123">
        <v>0</v>
      </c>
      <c r="R249" s="14"/>
    </row>
    <row r="250" spans="2:18" hidden="1" outlineLevel="2" x14ac:dyDescent="0.3">
      <c r="B250" s="2" t="s">
        <v>46</v>
      </c>
      <c r="C250" s="118" t="s">
        <v>93</v>
      </c>
      <c r="D250" s="119" t="s">
        <v>24</v>
      </c>
      <c r="E250" s="120">
        <v>0</v>
      </c>
      <c r="F250" s="120">
        <v>0</v>
      </c>
      <c r="G250" s="120">
        <v>0</v>
      </c>
      <c r="H250" s="120">
        <v>0</v>
      </c>
      <c r="I250" s="120">
        <v>0</v>
      </c>
      <c r="J250" s="120">
        <v>0</v>
      </c>
      <c r="K250" s="120">
        <v>0</v>
      </c>
      <c r="L250" s="120">
        <v>0</v>
      </c>
      <c r="M250" s="120">
        <v>0</v>
      </c>
      <c r="N250" s="120">
        <v>0</v>
      </c>
      <c r="O250" s="120">
        <v>0</v>
      </c>
      <c r="P250" s="120">
        <v>0</v>
      </c>
      <c r="Q250" s="120">
        <v>0</v>
      </c>
    </row>
    <row r="251" spans="2:18" hidden="1" outlineLevel="2" x14ac:dyDescent="0.3">
      <c r="C251" s="4" t="s">
        <v>47</v>
      </c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7"/>
    </row>
    <row r="252" spans="2:18" hidden="1" outlineLevel="2" x14ac:dyDescent="0.3">
      <c r="B252" s="1" t="s">
        <v>47</v>
      </c>
      <c r="C252" s="118" t="s">
        <v>93</v>
      </c>
      <c r="D252" s="119" t="s">
        <v>26</v>
      </c>
      <c r="E252" s="124">
        <v>0</v>
      </c>
      <c r="F252" s="124">
        <v>0</v>
      </c>
      <c r="G252" s="124">
        <v>0</v>
      </c>
      <c r="H252" s="124">
        <v>0</v>
      </c>
      <c r="I252" s="124">
        <v>0</v>
      </c>
      <c r="J252" s="124">
        <v>0</v>
      </c>
      <c r="K252" s="124">
        <v>0</v>
      </c>
      <c r="L252" s="124">
        <v>0</v>
      </c>
      <c r="M252" s="124">
        <v>0</v>
      </c>
      <c r="N252" s="124">
        <v>0</v>
      </c>
      <c r="O252" s="124">
        <v>0</v>
      </c>
      <c r="P252" s="124">
        <v>0</v>
      </c>
      <c r="Q252" s="124">
        <v>0</v>
      </c>
    </row>
    <row r="253" spans="2:18" hidden="1" outlineLevel="2" x14ac:dyDescent="0.3">
      <c r="B253" s="1" t="s">
        <v>47</v>
      </c>
      <c r="C253" s="121" t="s">
        <v>93</v>
      </c>
      <c r="D253" s="122" t="s">
        <v>27</v>
      </c>
      <c r="E253" s="125">
        <v>0</v>
      </c>
      <c r="F253" s="125">
        <v>0</v>
      </c>
      <c r="G253" s="125">
        <v>0</v>
      </c>
      <c r="H253" s="125">
        <v>0</v>
      </c>
      <c r="I253" s="125">
        <v>0</v>
      </c>
      <c r="J253" s="125">
        <v>0</v>
      </c>
      <c r="K253" s="125">
        <v>0</v>
      </c>
      <c r="L253" s="125">
        <v>0</v>
      </c>
      <c r="M253" s="125">
        <v>0</v>
      </c>
      <c r="N253" s="125">
        <v>0</v>
      </c>
      <c r="O253" s="125">
        <v>0</v>
      </c>
      <c r="P253" s="125">
        <v>0</v>
      </c>
      <c r="Q253" s="125">
        <v>0</v>
      </c>
    </row>
    <row r="254" spans="2:18" hidden="1" outlineLevel="2" x14ac:dyDescent="0.3">
      <c r="B254" s="1" t="s">
        <v>47</v>
      </c>
      <c r="C254" s="118" t="s">
        <v>93</v>
      </c>
      <c r="D254" s="119" t="s">
        <v>28</v>
      </c>
      <c r="E254" s="124">
        <v>0</v>
      </c>
      <c r="F254" s="124">
        <v>0</v>
      </c>
      <c r="G254" s="124">
        <v>0</v>
      </c>
      <c r="H254" s="124">
        <v>0</v>
      </c>
      <c r="I254" s="124">
        <v>0</v>
      </c>
      <c r="J254" s="124">
        <v>0</v>
      </c>
      <c r="K254" s="124">
        <v>0</v>
      </c>
      <c r="L254" s="124">
        <v>0</v>
      </c>
      <c r="M254" s="124">
        <v>0</v>
      </c>
      <c r="N254" s="124">
        <v>0</v>
      </c>
      <c r="O254" s="124">
        <v>0</v>
      </c>
      <c r="P254" s="124">
        <v>0</v>
      </c>
      <c r="Q254" s="124">
        <v>0</v>
      </c>
    </row>
    <row r="255" spans="2:18" hidden="1" outlineLevel="2" x14ac:dyDescent="0.3">
      <c r="B255" s="1" t="s">
        <v>47</v>
      </c>
      <c r="C255" s="121" t="s">
        <v>93</v>
      </c>
      <c r="D255" s="122" t="s">
        <v>35</v>
      </c>
      <c r="E255" s="125">
        <v>0</v>
      </c>
      <c r="F255" s="125">
        <v>0</v>
      </c>
      <c r="G255" s="125">
        <v>0</v>
      </c>
      <c r="H255" s="125">
        <v>0</v>
      </c>
      <c r="I255" s="125">
        <v>0</v>
      </c>
      <c r="J255" s="125">
        <v>0</v>
      </c>
      <c r="K255" s="125">
        <v>0</v>
      </c>
      <c r="L255" s="125">
        <v>0</v>
      </c>
      <c r="M255" s="125">
        <v>0</v>
      </c>
      <c r="N255" s="125">
        <v>0</v>
      </c>
      <c r="O255" s="125">
        <v>0</v>
      </c>
      <c r="P255" s="125">
        <v>0</v>
      </c>
      <c r="Q255" s="125">
        <v>0</v>
      </c>
    </row>
    <row r="256" spans="2:18" hidden="1" outlineLevel="2" x14ac:dyDescent="0.3">
      <c r="C256" s="4" t="s">
        <v>100</v>
      </c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7"/>
    </row>
    <row r="257" spans="2:18" hidden="1" outlineLevel="2" x14ac:dyDescent="0.3">
      <c r="B257" s="2" t="s">
        <v>49</v>
      </c>
      <c r="C257" s="118" t="s">
        <v>93</v>
      </c>
      <c r="D257" s="119" t="s">
        <v>22</v>
      </c>
      <c r="E257" s="120">
        <v>0</v>
      </c>
      <c r="F257" s="120">
        <v>0</v>
      </c>
      <c r="G257" s="120">
        <v>0</v>
      </c>
      <c r="H257" s="120">
        <v>0</v>
      </c>
      <c r="I257" s="120">
        <v>0</v>
      </c>
      <c r="J257" s="120">
        <v>0</v>
      </c>
      <c r="K257" s="120">
        <v>0</v>
      </c>
      <c r="L257" s="120">
        <v>0</v>
      </c>
      <c r="M257" s="120">
        <v>0</v>
      </c>
      <c r="N257" s="120">
        <v>0</v>
      </c>
      <c r="O257" s="120">
        <v>0</v>
      </c>
      <c r="P257" s="120">
        <v>0</v>
      </c>
      <c r="Q257" s="120">
        <v>0</v>
      </c>
    </row>
    <row r="258" spans="2:18" hidden="1" outlineLevel="2" x14ac:dyDescent="0.3">
      <c r="B258" s="2" t="s">
        <v>49</v>
      </c>
      <c r="C258" s="121" t="s">
        <v>93</v>
      </c>
      <c r="D258" s="122" t="s">
        <v>23</v>
      </c>
      <c r="E258" s="123">
        <v>0</v>
      </c>
      <c r="F258" s="123">
        <v>0</v>
      </c>
      <c r="G258" s="123">
        <v>0</v>
      </c>
      <c r="H258" s="123">
        <v>0</v>
      </c>
      <c r="I258" s="123">
        <v>0</v>
      </c>
      <c r="J258" s="123">
        <v>0</v>
      </c>
      <c r="K258" s="123">
        <v>0</v>
      </c>
      <c r="L258" s="123">
        <v>0</v>
      </c>
      <c r="M258" s="123">
        <v>0</v>
      </c>
      <c r="N258" s="123">
        <v>0</v>
      </c>
      <c r="O258" s="123">
        <v>0</v>
      </c>
      <c r="P258" s="123">
        <v>0</v>
      </c>
      <c r="Q258" s="123">
        <v>0</v>
      </c>
      <c r="R258" s="14"/>
    </row>
    <row r="259" spans="2:18" hidden="1" outlineLevel="2" x14ac:dyDescent="0.3">
      <c r="B259" s="2" t="s">
        <v>49</v>
      </c>
      <c r="C259" s="118" t="s">
        <v>93</v>
      </c>
      <c r="D259" s="119" t="s">
        <v>24</v>
      </c>
      <c r="E259" s="120">
        <v>0</v>
      </c>
      <c r="F259" s="120">
        <v>0</v>
      </c>
      <c r="G259" s="120">
        <v>0</v>
      </c>
      <c r="H259" s="120">
        <v>0</v>
      </c>
      <c r="I259" s="120">
        <v>0</v>
      </c>
      <c r="J259" s="120">
        <v>0</v>
      </c>
      <c r="K259" s="120">
        <v>0</v>
      </c>
      <c r="L259" s="120">
        <v>0</v>
      </c>
      <c r="M259" s="120">
        <v>0</v>
      </c>
      <c r="N259" s="120">
        <v>0</v>
      </c>
      <c r="O259" s="120">
        <v>0</v>
      </c>
      <c r="P259" s="120">
        <v>0</v>
      </c>
      <c r="Q259" s="120">
        <v>0</v>
      </c>
    </row>
    <row r="260" spans="2:18" hidden="1" outlineLevel="2" x14ac:dyDescent="0.3">
      <c r="C260" s="4" t="s">
        <v>50</v>
      </c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7"/>
    </row>
    <row r="261" spans="2:18" hidden="1" outlineLevel="2" x14ac:dyDescent="0.3">
      <c r="B261" s="1" t="s">
        <v>50</v>
      </c>
      <c r="C261" s="118" t="s">
        <v>93</v>
      </c>
      <c r="D261" s="119" t="s">
        <v>26</v>
      </c>
      <c r="E261" s="124">
        <v>0</v>
      </c>
      <c r="F261" s="124">
        <v>0</v>
      </c>
      <c r="G261" s="124">
        <v>0</v>
      </c>
      <c r="H261" s="124">
        <v>0</v>
      </c>
      <c r="I261" s="124">
        <v>0</v>
      </c>
      <c r="J261" s="124">
        <v>0</v>
      </c>
      <c r="K261" s="124">
        <v>0</v>
      </c>
      <c r="L261" s="124">
        <v>0</v>
      </c>
      <c r="M261" s="124">
        <v>0</v>
      </c>
      <c r="N261" s="124">
        <v>0</v>
      </c>
      <c r="O261" s="124">
        <v>0</v>
      </c>
      <c r="P261" s="124">
        <v>0</v>
      </c>
      <c r="Q261" s="124">
        <v>0</v>
      </c>
    </row>
    <row r="262" spans="2:18" hidden="1" outlineLevel="2" x14ac:dyDescent="0.3">
      <c r="B262" s="1" t="s">
        <v>50</v>
      </c>
      <c r="C262" s="121" t="s">
        <v>93</v>
      </c>
      <c r="D262" s="122" t="s">
        <v>27</v>
      </c>
      <c r="E262" s="125">
        <v>0</v>
      </c>
      <c r="F262" s="125">
        <v>0</v>
      </c>
      <c r="G262" s="125">
        <v>0</v>
      </c>
      <c r="H262" s="125">
        <v>0</v>
      </c>
      <c r="I262" s="125">
        <v>0</v>
      </c>
      <c r="J262" s="125">
        <v>0</v>
      </c>
      <c r="K262" s="125">
        <v>0</v>
      </c>
      <c r="L262" s="125">
        <v>0</v>
      </c>
      <c r="M262" s="125">
        <v>0</v>
      </c>
      <c r="N262" s="125">
        <v>0</v>
      </c>
      <c r="O262" s="125">
        <v>0</v>
      </c>
      <c r="P262" s="125">
        <v>0</v>
      </c>
      <c r="Q262" s="125">
        <v>0</v>
      </c>
    </row>
    <row r="263" spans="2:18" hidden="1" outlineLevel="2" x14ac:dyDescent="0.3">
      <c r="B263" s="1" t="s">
        <v>50</v>
      </c>
      <c r="C263" s="118" t="s">
        <v>93</v>
      </c>
      <c r="D263" s="119" t="s">
        <v>28</v>
      </c>
      <c r="E263" s="124">
        <v>0</v>
      </c>
      <c r="F263" s="124">
        <v>0</v>
      </c>
      <c r="G263" s="124">
        <v>0</v>
      </c>
      <c r="H263" s="124">
        <v>0</v>
      </c>
      <c r="I263" s="124">
        <v>0</v>
      </c>
      <c r="J263" s="124">
        <v>0</v>
      </c>
      <c r="K263" s="124">
        <v>0</v>
      </c>
      <c r="L263" s="124">
        <v>0</v>
      </c>
      <c r="M263" s="124">
        <v>0</v>
      </c>
      <c r="N263" s="124">
        <v>0</v>
      </c>
      <c r="O263" s="124">
        <v>0</v>
      </c>
      <c r="P263" s="124">
        <v>0</v>
      </c>
      <c r="Q263" s="124">
        <v>0</v>
      </c>
    </row>
    <row r="264" spans="2:18" hidden="1" outlineLevel="2" x14ac:dyDescent="0.3">
      <c r="B264" s="1" t="s">
        <v>50</v>
      </c>
      <c r="C264" s="121" t="s">
        <v>93</v>
      </c>
      <c r="D264" s="122" t="s">
        <v>35</v>
      </c>
      <c r="E264" s="125">
        <v>0</v>
      </c>
      <c r="F264" s="125">
        <v>0</v>
      </c>
      <c r="G264" s="125">
        <v>0</v>
      </c>
      <c r="H264" s="125">
        <v>0</v>
      </c>
      <c r="I264" s="125">
        <v>0</v>
      </c>
      <c r="J264" s="125">
        <v>0</v>
      </c>
      <c r="K264" s="125">
        <v>0</v>
      </c>
      <c r="L264" s="125">
        <v>0</v>
      </c>
      <c r="M264" s="125">
        <v>0</v>
      </c>
      <c r="N264" s="125">
        <v>0</v>
      </c>
      <c r="O264" s="125">
        <v>0</v>
      </c>
      <c r="P264" s="125">
        <v>0</v>
      </c>
      <c r="Q264" s="125">
        <v>0</v>
      </c>
    </row>
    <row r="265" spans="2:18" hidden="1" outlineLevel="2" x14ac:dyDescent="0.3">
      <c r="C265" s="4" t="s">
        <v>101</v>
      </c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7"/>
    </row>
    <row r="266" spans="2:18" hidden="1" outlineLevel="2" x14ac:dyDescent="0.3">
      <c r="B266" s="2" t="s">
        <v>52</v>
      </c>
      <c r="C266" s="118" t="s">
        <v>93</v>
      </c>
      <c r="D266" s="119" t="s">
        <v>22</v>
      </c>
      <c r="E266" s="120">
        <v>0</v>
      </c>
      <c r="F266" s="120">
        <v>0</v>
      </c>
      <c r="G266" s="120">
        <v>0</v>
      </c>
      <c r="H266" s="120">
        <v>0</v>
      </c>
      <c r="I266" s="120">
        <v>0</v>
      </c>
      <c r="J266" s="120">
        <v>0</v>
      </c>
      <c r="K266" s="120">
        <v>0</v>
      </c>
      <c r="L266" s="120">
        <v>0</v>
      </c>
      <c r="M266" s="120">
        <v>0</v>
      </c>
      <c r="N266" s="120">
        <v>0</v>
      </c>
      <c r="O266" s="120">
        <v>0</v>
      </c>
      <c r="P266" s="120">
        <v>0</v>
      </c>
      <c r="Q266" s="120">
        <v>0</v>
      </c>
    </row>
    <row r="267" spans="2:18" hidden="1" outlineLevel="2" x14ac:dyDescent="0.3">
      <c r="B267" s="2" t="s">
        <v>52</v>
      </c>
      <c r="C267" s="121" t="s">
        <v>93</v>
      </c>
      <c r="D267" s="122" t="s">
        <v>23</v>
      </c>
      <c r="E267" s="123">
        <v>0</v>
      </c>
      <c r="F267" s="123">
        <v>0</v>
      </c>
      <c r="G267" s="123">
        <v>0</v>
      </c>
      <c r="H267" s="123">
        <v>0</v>
      </c>
      <c r="I267" s="123">
        <v>0</v>
      </c>
      <c r="J267" s="123">
        <v>0</v>
      </c>
      <c r="K267" s="123">
        <v>0</v>
      </c>
      <c r="L267" s="123">
        <v>0</v>
      </c>
      <c r="M267" s="123">
        <v>0</v>
      </c>
      <c r="N267" s="123">
        <v>0</v>
      </c>
      <c r="O267" s="123">
        <v>0</v>
      </c>
      <c r="P267" s="123">
        <v>0</v>
      </c>
      <c r="Q267" s="123">
        <v>0</v>
      </c>
      <c r="R267" s="14"/>
    </row>
    <row r="268" spans="2:18" hidden="1" outlineLevel="2" x14ac:dyDescent="0.3">
      <c r="B268" s="2" t="s">
        <v>52</v>
      </c>
      <c r="C268" s="118" t="s">
        <v>93</v>
      </c>
      <c r="D268" s="119" t="s">
        <v>24</v>
      </c>
      <c r="E268" s="120">
        <v>0</v>
      </c>
      <c r="F268" s="120">
        <v>0</v>
      </c>
      <c r="G268" s="120">
        <v>0</v>
      </c>
      <c r="H268" s="120">
        <v>0</v>
      </c>
      <c r="I268" s="120">
        <v>0</v>
      </c>
      <c r="J268" s="120">
        <v>0</v>
      </c>
      <c r="K268" s="120">
        <v>0</v>
      </c>
      <c r="L268" s="120">
        <v>0</v>
      </c>
      <c r="M268" s="120">
        <v>0</v>
      </c>
      <c r="N268" s="120">
        <v>0</v>
      </c>
      <c r="O268" s="120">
        <v>0</v>
      </c>
      <c r="P268" s="120">
        <v>0</v>
      </c>
      <c r="Q268" s="120">
        <v>0</v>
      </c>
    </row>
    <row r="269" spans="2:18" hidden="1" outlineLevel="2" x14ac:dyDescent="0.3">
      <c r="C269" s="4" t="s">
        <v>53</v>
      </c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7"/>
    </row>
    <row r="270" spans="2:18" hidden="1" outlineLevel="2" x14ac:dyDescent="0.3">
      <c r="B270" s="1" t="s">
        <v>53</v>
      </c>
      <c r="C270" s="118" t="s">
        <v>93</v>
      </c>
      <c r="D270" s="119" t="s">
        <v>26</v>
      </c>
      <c r="E270" s="124">
        <v>0</v>
      </c>
      <c r="F270" s="124">
        <v>0</v>
      </c>
      <c r="G270" s="124">
        <v>0</v>
      </c>
      <c r="H270" s="124">
        <v>0</v>
      </c>
      <c r="I270" s="124">
        <v>0</v>
      </c>
      <c r="J270" s="124">
        <v>0</v>
      </c>
      <c r="K270" s="124">
        <v>0</v>
      </c>
      <c r="L270" s="124">
        <v>0</v>
      </c>
      <c r="M270" s="124">
        <v>0</v>
      </c>
      <c r="N270" s="124">
        <v>0</v>
      </c>
      <c r="O270" s="124">
        <v>0</v>
      </c>
      <c r="P270" s="124">
        <v>0</v>
      </c>
      <c r="Q270" s="124">
        <v>0</v>
      </c>
    </row>
    <row r="271" spans="2:18" hidden="1" outlineLevel="2" x14ac:dyDescent="0.3">
      <c r="B271" s="1" t="s">
        <v>53</v>
      </c>
      <c r="C271" s="121" t="s">
        <v>93</v>
      </c>
      <c r="D271" s="122" t="s">
        <v>27</v>
      </c>
      <c r="E271" s="125">
        <v>0</v>
      </c>
      <c r="F271" s="125">
        <v>0</v>
      </c>
      <c r="G271" s="125">
        <v>0</v>
      </c>
      <c r="H271" s="125">
        <v>0</v>
      </c>
      <c r="I271" s="125">
        <v>0</v>
      </c>
      <c r="J271" s="125">
        <v>0</v>
      </c>
      <c r="K271" s="125">
        <v>0</v>
      </c>
      <c r="L271" s="125">
        <v>0</v>
      </c>
      <c r="M271" s="125">
        <v>0</v>
      </c>
      <c r="N271" s="125">
        <v>0</v>
      </c>
      <c r="O271" s="125">
        <v>0</v>
      </c>
      <c r="P271" s="125">
        <v>0</v>
      </c>
      <c r="Q271" s="125">
        <v>0</v>
      </c>
    </row>
    <row r="272" spans="2:18" hidden="1" outlineLevel="2" x14ac:dyDescent="0.3">
      <c r="B272" s="1" t="s">
        <v>53</v>
      </c>
      <c r="C272" s="118" t="s">
        <v>93</v>
      </c>
      <c r="D272" s="119" t="s">
        <v>28</v>
      </c>
      <c r="E272" s="124">
        <v>0</v>
      </c>
      <c r="F272" s="124">
        <v>0</v>
      </c>
      <c r="G272" s="124">
        <v>0</v>
      </c>
      <c r="H272" s="124">
        <v>0</v>
      </c>
      <c r="I272" s="124">
        <v>0</v>
      </c>
      <c r="J272" s="124">
        <v>0</v>
      </c>
      <c r="K272" s="124">
        <v>0</v>
      </c>
      <c r="L272" s="124">
        <v>0</v>
      </c>
      <c r="M272" s="124">
        <v>0</v>
      </c>
      <c r="N272" s="124">
        <v>0</v>
      </c>
      <c r="O272" s="124">
        <v>0</v>
      </c>
      <c r="P272" s="124">
        <v>0</v>
      </c>
      <c r="Q272" s="124">
        <v>0</v>
      </c>
    </row>
    <row r="273" spans="1:18" hidden="1" outlineLevel="2" x14ac:dyDescent="0.3">
      <c r="B273" s="1" t="s">
        <v>53</v>
      </c>
      <c r="C273" s="121" t="s">
        <v>93</v>
      </c>
      <c r="D273" s="122" t="s">
        <v>35</v>
      </c>
      <c r="E273" s="125">
        <v>0</v>
      </c>
      <c r="F273" s="125">
        <v>0</v>
      </c>
      <c r="G273" s="125">
        <v>0</v>
      </c>
      <c r="H273" s="125">
        <v>0</v>
      </c>
      <c r="I273" s="125">
        <v>0</v>
      </c>
      <c r="J273" s="125">
        <v>0</v>
      </c>
      <c r="K273" s="125">
        <v>0</v>
      </c>
      <c r="L273" s="125">
        <v>0</v>
      </c>
      <c r="M273" s="125">
        <v>0</v>
      </c>
      <c r="N273" s="125">
        <v>0</v>
      </c>
      <c r="O273" s="125">
        <v>0</v>
      </c>
      <c r="P273" s="125">
        <v>0</v>
      </c>
      <c r="Q273" s="125">
        <v>0</v>
      </c>
    </row>
    <row r="274" spans="1:18" hidden="1" outlineLevel="2" x14ac:dyDescent="0.3">
      <c r="C274" s="4" t="s">
        <v>102</v>
      </c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7"/>
    </row>
    <row r="275" spans="1:18" hidden="1" outlineLevel="2" x14ac:dyDescent="0.3">
      <c r="B275" s="2" t="s">
        <v>55</v>
      </c>
      <c r="C275" s="118" t="s">
        <v>93</v>
      </c>
      <c r="D275" s="119" t="s">
        <v>22</v>
      </c>
      <c r="E275" s="120">
        <v>0</v>
      </c>
      <c r="F275" s="120">
        <v>0</v>
      </c>
      <c r="G275" s="120">
        <v>0</v>
      </c>
      <c r="H275" s="120">
        <v>0</v>
      </c>
      <c r="I275" s="120">
        <v>0</v>
      </c>
      <c r="J275" s="120">
        <v>0</v>
      </c>
      <c r="K275" s="120">
        <v>0</v>
      </c>
      <c r="L275" s="120">
        <v>0</v>
      </c>
      <c r="M275" s="120">
        <v>0</v>
      </c>
      <c r="N275" s="120">
        <v>0</v>
      </c>
      <c r="O275" s="120">
        <v>0</v>
      </c>
      <c r="P275" s="120">
        <v>0</v>
      </c>
      <c r="Q275" s="120">
        <v>0</v>
      </c>
    </row>
    <row r="276" spans="1:18" hidden="1" outlineLevel="2" x14ac:dyDescent="0.3">
      <c r="B276" s="2" t="s">
        <v>55</v>
      </c>
      <c r="C276" s="121" t="s">
        <v>93</v>
      </c>
      <c r="D276" s="122" t="s">
        <v>23</v>
      </c>
      <c r="E276" s="123">
        <v>0</v>
      </c>
      <c r="F276" s="123">
        <v>0</v>
      </c>
      <c r="G276" s="123">
        <v>0</v>
      </c>
      <c r="H276" s="123">
        <v>0</v>
      </c>
      <c r="I276" s="123">
        <v>0</v>
      </c>
      <c r="J276" s="123">
        <v>0</v>
      </c>
      <c r="K276" s="123">
        <v>0</v>
      </c>
      <c r="L276" s="123">
        <v>0</v>
      </c>
      <c r="M276" s="123">
        <v>0</v>
      </c>
      <c r="N276" s="123">
        <v>0</v>
      </c>
      <c r="O276" s="123">
        <v>0</v>
      </c>
      <c r="P276" s="123">
        <v>0</v>
      </c>
      <c r="Q276" s="123">
        <v>0</v>
      </c>
      <c r="R276" s="14"/>
    </row>
    <row r="277" spans="1:18" hidden="1" outlineLevel="2" x14ac:dyDescent="0.3">
      <c r="B277" s="2" t="s">
        <v>55</v>
      </c>
      <c r="C277" s="118" t="s">
        <v>93</v>
      </c>
      <c r="D277" s="119" t="s">
        <v>24</v>
      </c>
      <c r="E277" s="120">
        <v>0</v>
      </c>
      <c r="F277" s="120">
        <v>0</v>
      </c>
      <c r="G277" s="120">
        <v>0</v>
      </c>
      <c r="H277" s="120">
        <v>0</v>
      </c>
      <c r="I277" s="120">
        <v>0</v>
      </c>
      <c r="J277" s="120">
        <v>0</v>
      </c>
      <c r="K277" s="120">
        <v>0</v>
      </c>
      <c r="L277" s="120">
        <v>0</v>
      </c>
      <c r="M277" s="120">
        <v>0</v>
      </c>
      <c r="N277" s="120">
        <v>0</v>
      </c>
      <c r="O277" s="120">
        <v>0</v>
      </c>
      <c r="P277" s="120">
        <v>0</v>
      </c>
      <c r="Q277" s="120">
        <v>0</v>
      </c>
      <c r="R277" s="14"/>
    </row>
    <row r="278" spans="1:18" hidden="1" outlineLevel="2" x14ac:dyDescent="0.3">
      <c r="C278" s="4" t="s">
        <v>56</v>
      </c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7"/>
    </row>
    <row r="279" spans="1:18" hidden="1" outlineLevel="2" x14ac:dyDescent="0.3">
      <c r="B279" s="1" t="s">
        <v>56</v>
      </c>
      <c r="C279" s="118" t="s">
        <v>93</v>
      </c>
      <c r="D279" s="119" t="s">
        <v>26</v>
      </c>
      <c r="E279" s="124">
        <v>0</v>
      </c>
      <c r="F279" s="124">
        <v>0</v>
      </c>
      <c r="G279" s="124">
        <v>0</v>
      </c>
      <c r="H279" s="124">
        <v>0</v>
      </c>
      <c r="I279" s="124">
        <v>0</v>
      </c>
      <c r="J279" s="124">
        <v>0</v>
      </c>
      <c r="K279" s="124">
        <v>0</v>
      </c>
      <c r="L279" s="124">
        <v>0</v>
      </c>
      <c r="M279" s="124">
        <v>0</v>
      </c>
      <c r="N279" s="124">
        <v>0</v>
      </c>
      <c r="O279" s="124">
        <v>0</v>
      </c>
      <c r="P279" s="124">
        <v>0</v>
      </c>
      <c r="Q279" s="124">
        <v>0</v>
      </c>
    </row>
    <row r="280" spans="1:18" hidden="1" outlineLevel="2" x14ac:dyDescent="0.3">
      <c r="B280" s="1" t="s">
        <v>56</v>
      </c>
      <c r="C280" s="121" t="s">
        <v>93</v>
      </c>
      <c r="D280" s="122" t="s">
        <v>27</v>
      </c>
      <c r="E280" s="125">
        <v>0</v>
      </c>
      <c r="F280" s="125">
        <v>0</v>
      </c>
      <c r="G280" s="125">
        <v>0</v>
      </c>
      <c r="H280" s="125">
        <v>0</v>
      </c>
      <c r="I280" s="125">
        <v>0</v>
      </c>
      <c r="J280" s="125">
        <v>0</v>
      </c>
      <c r="K280" s="125">
        <v>0</v>
      </c>
      <c r="L280" s="125">
        <v>0</v>
      </c>
      <c r="M280" s="125">
        <v>0</v>
      </c>
      <c r="N280" s="125">
        <v>0</v>
      </c>
      <c r="O280" s="125">
        <v>0</v>
      </c>
      <c r="P280" s="125">
        <v>0</v>
      </c>
      <c r="Q280" s="125">
        <v>0</v>
      </c>
    </row>
    <row r="281" spans="1:18" hidden="1" outlineLevel="2" x14ac:dyDescent="0.3">
      <c r="B281" s="1" t="s">
        <v>56</v>
      </c>
      <c r="C281" s="118" t="s">
        <v>93</v>
      </c>
      <c r="D281" s="119" t="s">
        <v>28</v>
      </c>
      <c r="E281" s="124">
        <v>0</v>
      </c>
      <c r="F281" s="124">
        <v>0</v>
      </c>
      <c r="G281" s="124">
        <v>0</v>
      </c>
      <c r="H281" s="124">
        <v>0</v>
      </c>
      <c r="I281" s="124">
        <v>0</v>
      </c>
      <c r="J281" s="124">
        <v>0</v>
      </c>
      <c r="K281" s="124">
        <v>0</v>
      </c>
      <c r="L281" s="124">
        <v>0</v>
      </c>
      <c r="M281" s="124">
        <v>0</v>
      </c>
      <c r="N281" s="124">
        <v>0</v>
      </c>
      <c r="O281" s="124">
        <v>0</v>
      </c>
      <c r="P281" s="124">
        <v>0</v>
      </c>
      <c r="Q281" s="124">
        <v>0</v>
      </c>
    </row>
    <row r="282" spans="1:18" hidden="1" outlineLevel="2" x14ac:dyDescent="0.3">
      <c r="B282" s="1" t="s">
        <v>56</v>
      </c>
      <c r="C282" s="121" t="s">
        <v>93</v>
      </c>
      <c r="D282" s="122" t="s">
        <v>35</v>
      </c>
      <c r="E282" s="125">
        <v>0</v>
      </c>
      <c r="F282" s="125">
        <v>0</v>
      </c>
      <c r="G282" s="125">
        <v>0</v>
      </c>
      <c r="H282" s="125">
        <v>0</v>
      </c>
      <c r="I282" s="125">
        <v>0</v>
      </c>
      <c r="J282" s="125">
        <v>0</v>
      </c>
      <c r="K282" s="125">
        <v>0</v>
      </c>
      <c r="L282" s="125">
        <v>0</v>
      </c>
      <c r="M282" s="125">
        <v>0</v>
      </c>
      <c r="N282" s="125">
        <v>0</v>
      </c>
      <c r="O282" s="125">
        <v>0</v>
      </c>
      <c r="P282" s="125">
        <v>0</v>
      </c>
      <c r="Q282" s="125">
        <v>0</v>
      </c>
    </row>
    <row r="283" spans="1:18" collapsed="1" x14ac:dyDescent="0.3">
      <c r="C283" s="17"/>
      <c r="D283" s="17"/>
      <c r="E283" s="18"/>
      <c r="F283" s="18"/>
      <c r="G283" s="18"/>
      <c r="H283" s="18"/>
      <c r="I283" s="18"/>
      <c r="J283" s="18"/>
      <c r="K283" s="19"/>
      <c r="L283" s="19"/>
      <c r="M283" s="19"/>
      <c r="N283" s="19"/>
      <c r="O283" s="19"/>
      <c r="P283" s="19"/>
      <c r="Q283" s="19"/>
    </row>
    <row r="284" spans="1:18" x14ac:dyDescent="0.3">
      <c r="A284" s="1">
        <v>3</v>
      </c>
      <c r="C284" s="20" t="s">
        <v>0</v>
      </c>
      <c r="D284" s="20" t="s">
        <v>1</v>
      </c>
      <c r="E284" s="3" t="s">
        <v>103</v>
      </c>
      <c r="F284" s="3" t="s">
        <v>104</v>
      </c>
      <c r="G284" s="3" t="s">
        <v>105</v>
      </c>
      <c r="H284" s="3" t="s">
        <v>106</v>
      </c>
      <c r="I284" s="3" t="s">
        <v>107</v>
      </c>
      <c r="J284" s="3" t="s">
        <v>108</v>
      </c>
      <c r="K284" s="3" t="s">
        <v>109</v>
      </c>
      <c r="L284" s="3" t="s">
        <v>110</v>
      </c>
      <c r="M284" s="3" t="s">
        <v>111</v>
      </c>
      <c r="N284" s="3" t="s">
        <v>112</v>
      </c>
      <c r="O284" s="3" t="s">
        <v>113</v>
      </c>
      <c r="P284" s="3" t="s">
        <v>114</v>
      </c>
      <c r="Q284" s="3" t="s">
        <v>115</v>
      </c>
    </row>
    <row r="285" spans="1:18" x14ac:dyDescent="0.3">
      <c r="B285" s="14"/>
      <c r="C285" s="4" t="s">
        <v>15</v>
      </c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6"/>
    </row>
    <row r="286" spans="1:18" x14ac:dyDescent="0.3">
      <c r="B286" s="2" t="s">
        <v>15</v>
      </c>
      <c r="C286" s="7" t="s">
        <v>116</v>
      </c>
      <c r="D286" s="8" t="s">
        <v>17</v>
      </c>
      <c r="E286" s="9">
        <v>664705432.62</v>
      </c>
      <c r="F286" s="10">
        <v>56987320.330000013</v>
      </c>
      <c r="G286" s="10">
        <v>60112613.770000003</v>
      </c>
      <c r="H286" s="10">
        <v>57384416.849999979</v>
      </c>
      <c r="I286" s="10">
        <v>59676637.340000011</v>
      </c>
      <c r="J286" s="10">
        <v>51468761.090000004</v>
      </c>
      <c r="K286" s="10">
        <v>57376876.239999987</v>
      </c>
      <c r="L286" s="10">
        <v>48331847.779999986</v>
      </c>
      <c r="M286" s="10">
        <v>51576474.319999993</v>
      </c>
      <c r="N286" s="10">
        <v>55913188.200000003</v>
      </c>
      <c r="O286" s="10">
        <v>55187791.570000008</v>
      </c>
      <c r="P286" s="10">
        <v>54592263.899999999</v>
      </c>
      <c r="Q286" s="10">
        <v>56097241.230000004</v>
      </c>
    </row>
    <row r="287" spans="1:18" x14ac:dyDescent="0.3">
      <c r="B287" s="2" t="s">
        <v>15</v>
      </c>
      <c r="C287" s="11" t="s">
        <v>116</v>
      </c>
      <c r="D287" s="12" t="s">
        <v>18</v>
      </c>
      <c r="E287" s="13">
        <v>645394438.65999997</v>
      </c>
      <c r="F287" s="13">
        <v>55314822.820000008</v>
      </c>
      <c r="G287" s="13">
        <v>58479705.579999983</v>
      </c>
      <c r="H287" s="13">
        <v>55804365.919999979</v>
      </c>
      <c r="I287" s="13">
        <v>58002426.310000002</v>
      </c>
      <c r="J287" s="13">
        <v>49884907.839999996</v>
      </c>
      <c r="K287" s="13">
        <v>55728850.54999999</v>
      </c>
      <c r="L287" s="13">
        <v>46779506.659999989</v>
      </c>
      <c r="M287" s="13">
        <v>50085697.559999987</v>
      </c>
      <c r="N287" s="13">
        <v>54231778.68</v>
      </c>
      <c r="O287" s="13">
        <v>53594709.640000008</v>
      </c>
      <c r="P287" s="13">
        <v>52943952.090000004</v>
      </c>
      <c r="Q287" s="13">
        <v>54543715.010000005</v>
      </c>
      <c r="R287" s="14"/>
    </row>
    <row r="288" spans="1:18" x14ac:dyDescent="0.3">
      <c r="B288" s="2" t="s">
        <v>15</v>
      </c>
      <c r="C288" s="7" t="s">
        <v>116</v>
      </c>
      <c r="D288" s="8" t="s">
        <v>19</v>
      </c>
      <c r="E288" s="9">
        <v>19310993.960000001</v>
      </c>
      <c r="F288" s="9">
        <v>1672497.5100000002</v>
      </c>
      <c r="G288" s="9">
        <v>1632908.1900000002</v>
      </c>
      <c r="H288" s="9">
        <v>1580050.9300000004</v>
      </c>
      <c r="I288" s="9">
        <v>1674211.03</v>
      </c>
      <c r="J288" s="9">
        <v>1583853.2500000002</v>
      </c>
      <c r="K288" s="9">
        <v>1648025.69</v>
      </c>
      <c r="L288" s="9">
        <v>1552341.12</v>
      </c>
      <c r="M288" s="9">
        <v>1490776.76</v>
      </c>
      <c r="N288" s="9">
        <v>1681409.5199999998</v>
      </c>
      <c r="O288" s="9">
        <v>1593081.93</v>
      </c>
      <c r="P288" s="9">
        <v>1648311.8100000003</v>
      </c>
      <c r="Q288" s="9">
        <v>1553526.2199999997</v>
      </c>
    </row>
    <row r="289" spans="2:18" x14ac:dyDescent="0.3">
      <c r="C289" s="4" t="s">
        <v>20</v>
      </c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6"/>
    </row>
    <row r="290" spans="2:18" x14ac:dyDescent="0.3">
      <c r="B290" s="2" t="s">
        <v>21</v>
      </c>
      <c r="C290" s="7" t="s">
        <v>116</v>
      </c>
      <c r="D290" s="8" t="s">
        <v>22</v>
      </c>
      <c r="E290" s="9">
        <v>642188245.26699948</v>
      </c>
      <c r="F290" s="10">
        <v>54890563.529999994</v>
      </c>
      <c r="G290" s="10">
        <v>57999383.149999954</v>
      </c>
      <c r="H290" s="10">
        <v>55902513.365000159</v>
      </c>
      <c r="I290" s="10">
        <v>57561714.310000077</v>
      </c>
      <c r="J290" s="10">
        <v>49284443.10999991</v>
      </c>
      <c r="K290" s="10">
        <v>55061859.171999946</v>
      </c>
      <c r="L290" s="10">
        <v>49740923.860000096</v>
      </c>
      <c r="M290" s="10">
        <v>49200430.089999899</v>
      </c>
      <c r="N290" s="10">
        <v>53714353.859999798</v>
      </c>
      <c r="O290" s="10">
        <v>52841914.770000026</v>
      </c>
      <c r="P290" s="10">
        <v>52107004.799999945</v>
      </c>
      <c r="Q290" s="10">
        <v>53883141.249999747</v>
      </c>
    </row>
    <row r="291" spans="2:18" x14ac:dyDescent="0.3">
      <c r="B291" s="2" t="s">
        <v>21</v>
      </c>
      <c r="C291" s="11" t="s">
        <v>116</v>
      </c>
      <c r="D291" s="12" t="s">
        <v>23</v>
      </c>
      <c r="E291" s="13">
        <v>626639036.66699958</v>
      </c>
      <c r="F291" s="13">
        <v>53558849.93999999</v>
      </c>
      <c r="G291" s="13">
        <v>56679963.499999955</v>
      </c>
      <c r="H291" s="13">
        <v>54590703.975000158</v>
      </c>
      <c r="I291" s="13">
        <v>56232410.850000076</v>
      </c>
      <c r="J291" s="13">
        <v>48031917.249999911</v>
      </c>
      <c r="K291" s="13">
        <v>53730473.19199995</v>
      </c>
      <c r="L291" s="13">
        <v>48497632.190000094</v>
      </c>
      <c r="M291" s="13">
        <v>47985369.919999897</v>
      </c>
      <c r="N291" s="13">
        <v>52340647.399999797</v>
      </c>
      <c r="O291" s="13">
        <v>51578064.530000024</v>
      </c>
      <c r="P291" s="13">
        <v>50798435.889999941</v>
      </c>
      <c r="Q291" s="13">
        <v>52614568.029999748</v>
      </c>
      <c r="R291" s="14"/>
    </row>
    <row r="292" spans="2:18" x14ac:dyDescent="0.3">
      <c r="B292" s="2" t="s">
        <v>21</v>
      </c>
      <c r="C292" s="7" t="s">
        <v>116</v>
      </c>
      <c r="D292" s="8" t="s">
        <v>24</v>
      </c>
      <c r="E292" s="9">
        <v>15549208.600000011</v>
      </c>
      <c r="F292" s="9">
        <v>1331713.5900000008</v>
      </c>
      <c r="G292" s="9">
        <v>1319419.6500000013</v>
      </c>
      <c r="H292" s="9">
        <v>1311809.3900000004</v>
      </c>
      <c r="I292" s="9">
        <v>1329303.4600000007</v>
      </c>
      <c r="J292" s="9">
        <v>1252525.8600000003</v>
      </c>
      <c r="K292" s="9">
        <v>1331385.9799999997</v>
      </c>
      <c r="L292" s="9">
        <v>1243291.6700000006</v>
      </c>
      <c r="M292" s="9">
        <v>1215060.1700000011</v>
      </c>
      <c r="N292" s="9">
        <v>1373706.4600000018</v>
      </c>
      <c r="O292" s="9">
        <v>1263850.2400000014</v>
      </c>
      <c r="P292" s="9">
        <v>1308568.9100000011</v>
      </c>
      <c r="Q292" s="9">
        <v>1268573.2200000011</v>
      </c>
    </row>
    <row r="293" spans="2:18" hidden="1" outlineLevel="1" x14ac:dyDescent="0.3">
      <c r="C293" s="3" t="s">
        <v>25</v>
      </c>
      <c r="D293" s="21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</row>
    <row r="294" spans="2:18" hidden="1" outlineLevel="1" x14ac:dyDescent="0.3">
      <c r="B294" s="1" t="s">
        <v>25</v>
      </c>
      <c r="C294" s="7" t="s">
        <v>116</v>
      </c>
      <c r="D294" s="8" t="s">
        <v>26</v>
      </c>
      <c r="E294" s="15">
        <v>0.96612456247837952</v>
      </c>
      <c r="F294" s="15">
        <v>0.96320660827955762</v>
      </c>
      <c r="G294" s="15">
        <v>0.96484547106726071</v>
      </c>
      <c r="H294" s="15">
        <v>0.97417585528709927</v>
      </c>
      <c r="I294" s="15">
        <v>0.96456028482385103</v>
      </c>
      <c r="J294" s="15">
        <v>0.95756031554401466</v>
      </c>
      <c r="K294" s="15">
        <v>0.95965243806029754</v>
      </c>
      <c r="L294" s="15">
        <v>1.0291541942781504</v>
      </c>
      <c r="M294" s="15">
        <v>0.95393162752346705</v>
      </c>
      <c r="N294" s="15">
        <v>0.96067413769833632</v>
      </c>
      <c r="O294" s="15">
        <v>0.9574928306920113</v>
      </c>
      <c r="P294" s="15">
        <v>0.95447598391317023</v>
      </c>
      <c r="Q294" s="15">
        <v>0.96053103626036807</v>
      </c>
    </row>
    <row r="295" spans="2:18" hidden="1" outlineLevel="1" x14ac:dyDescent="0.3">
      <c r="B295" s="1" t="s">
        <v>25</v>
      </c>
      <c r="C295" s="11" t="s">
        <v>116</v>
      </c>
      <c r="D295" s="12" t="s">
        <v>27</v>
      </c>
      <c r="E295" s="16">
        <v>0.97093962874557571</v>
      </c>
      <c r="F295" s="16">
        <v>0.96825493076757874</v>
      </c>
      <c r="G295" s="16">
        <v>0.96922450169421615</v>
      </c>
      <c r="H295" s="16">
        <v>0.97825148758540326</v>
      </c>
      <c r="I295" s="16">
        <v>0.96948376865236818</v>
      </c>
      <c r="J295" s="16">
        <v>0.96285468551042863</v>
      </c>
      <c r="K295" s="16">
        <v>0.9641410626941409</v>
      </c>
      <c r="L295" s="16">
        <v>1.0367281669404442</v>
      </c>
      <c r="M295" s="16">
        <v>0.95806532119306098</v>
      </c>
      <c r="N295" s="16">
        <v>0.96512872478037259</v>
      </c>
      <c r="O295" s="16">
        <v>0.96237231018609948</v>
      </c>
      <c r="P295" s="16">
        <v>0.95947570751135325</v>
      </c>
      <c r="Q295" s="16">
        <v>0.96463117740244553</v>
      </c>
      <c r="R295" s="14"/>
    </row>
    <row r="296" spans="2:18" hidden="1" outlineLevel="1" x14ac:dyDescent="0.3">
      <c r="B296" s="1" t="s">
        <v>25</v>
      </c>
      <c r="C296" s="7" t="s">
        <v>116</v>
      </c>
      <c r="D296" s="8" t="s">
        <v>28</v>
      </c>
      <c r="E296" s="15">
        <v>0.80519980650441936</v>
      </c>
      <c r="F296" s="15">
        <v>0.79624249485429766</v>
      </c>
      <c r="G296" s="15">
        <v>0.80801826953908606</v>
      </c>
      <c r="H296" s="15">
        <v>0.83023234573837446</v>
      </c>
      <c r="I296" s="15">
        <v>0.79398799564712019</v>
      </c>
      <c r="J296" s="15">
        <v>0.79080928741346468</v>
      </c>
      <c r="K296" s="15">
        <v>0.80786724871989091</v>
      </c>
      <c r="L296" s="15">
        <v>0.80091395762292283</v>
      </c>
      <c r="M296" s="15">
        <v>0.81505172511543655</v>
      </c>
      <c r="N296" s="15">
        <v>0.81699695622039892</v>
      </c>
      <c r="O296" s="15">
        <v>0.7933366239362224</v>
      </c>
      <c r="P296" s="15">
        <v>0.79388432580605051</v>
      </c>
      <c r="Q296" s="15">
        <v>0.81657663943386893</v>
      </c>
    </row>
    <row r="297" spans="2:18" hidden="1" outlineLevel="1" x14ac:dyDescent="0.3">
      <c r="C297" s="4" t="s">
        <v>117</v>
      </c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6"/>
    </row>
    <row r="298" spans="2:18" hidden="1" outlineLevel="1" x14ac:dyDescent="0.3">
      <c r="B298" s="2" t="s">
        <v>30</v>
      </c>
      <c r="C298" s="7" t="s">
        <v>116</v>
      </c>
      <c r="D298" s="8" t="s">
        <v>22</v>
      </c>
      <c r="E298" s="9">
        <v>560406858.84890032</v>
      </c>
      <c r="F298" s="10">
        <v>53082059.219999976</v>
      </c>
      <c r="G298" s="10">
        <v>55912070.780000016</v>
      </c>
      <c r="H298" s="10">
        <v>53657408.13500011</v>
      </c>
      <c r="I298" s="10">
        <v>54984901.660000071</v>
      </c>
      <c r="J298" s="10">
        <v>46906425.68999999</v>
      </c>
      <c r="K298" s="10">
        <v>52069026.192000121</v>
      </c>
      <c r="L298" s="10">
        <v>46649830.600000039</v>
      </c>
      <c r="M298" s="10">
        <v>45702582.269999988</v>
      </c>
      <c r="N298" s="10">
        <v>49007470.959999897</v>
      </c>
      <c r="O298" s="10">
        <v>46231894.740000062</v>
      </c>
      <c r="P298" s="10">
        <v>41600954.743500039</v>
      </c>
      <c r="Q298" s="10">
        <v>14602233.858400045</v>
      </c>
    </row>
    <row r="299" spans="2:18" hidden="1" outlineLevel="1" x14ac:dyDescent="0.3">
      <c r="B299" s="2" t="s">
        <v>30</v>
      </c>
      <c r="C299" s="11" t="s">
        <v>116</v>
      </c>
      <c r="D299" s="12" t="s">
        <v>23</v>
      </c>
      <c r="E299" s="13">
        <v>547634981.1189003</v>
      </c>
      <c r="F299" s="13">
        <v>51866395.669999972</v>
      </c>
      <c r="G299" s="13">
        <v>54714745.870000012</v>
      </c>
      <c r="H299" s="13">
        <v>52473222.645000108</v>
      </c>
      <c r="I299" s="13">
        <v>53793505.110000074</v>
      </c>
      <c r="J299" s="13">
        <v>45789886.709999993</v>
      </c>
      <c r="K299" s="13">
        <v>50893381.562000118</v>
      </c>
      <c r="L299" s="13">
        <v>45564389.220000036</v>
      </c>
      <c r="M299" s="13">
        <v>44647892.819999985</v>
      </c>
      <c r="N299" s="13">
        <v>47835331.039999895</v>
      </c>
      <c r="O299" s="13">
        <v>45239206.700000063</v>
      </c>
      <c r="P299" s="13">
        <v>40643660.893500037</v>
      </c>
      <c r="Q299" s="13">
        <v>14173362.878400045</v>
      </c>
      <c r="R299" s="14"/>
    </row>
    <row r="300" spans="2:18" hidden="1" outlineLevel="1" x14ac:dyDescent="0.3">
      <c r="B300" s="2" t="s">
        <v>30</v>
      </c>
      <c r="C300" s="7" t="s">
        <v>116</v>
      </c>
      <c r="D300" s="8" t="s">
        <v>24</v>
      </c>
      <c r="E300" s="9">
        <v>12771877.730000002</v>
      </c>
      <c r="F300" s="9">
        <v>1215663.5500000012</v>
      </c>
      <c r="G300" s="9">
        <v>1197324.9100000004</v>
      </c>
      <c r="H300" s="9">
        <v>1184185.4899999995</v>
      </c>
      <c r="I300" s="9">
        <v>1191396.55</v>
      </c>
      <c r="J300" s="9">
        <v>1116538.98</v>
      </c>
      <c r="K300" s="9">
        <v>1175644.6299999999</v>
      </c>
      <c r="L300" s="9">
        <v>1085441.3799999999</v>
      </c>
      <c r="M300" s="9">
        <v>1054689.4500000002</v>
      </c>
      <c r="N300" s="9">
        <v>1172139.9200000002</v>
      </c>
      <c r="O300" s="9">
        <v>992688.04000000027</v>
      </c>
      <c r="P300" s="9">
        <v>957293.85000000033</v>
      </c>
      <c r="Q300" s="9">
        <v>428870.97999999992</v>
      </c>
    </row>
    <row r="301" spans="2:18" hidden="1" outlineLevel="1" x14ac:dyDescent="0.3">
      <c r="C301" s="4" t="s">
        <v>31</v>
      </c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6"/>
    </row>
    <row r="302" spans="2:18" hidden="1" outlineLevel="1" x14ac:dyDescent="0.3">
      <c r="B302" s="1" t="s">
        <v>31</v>
      </c>
      <c r="C302" s="7" t="s">
        <v>116</v>
      </c>
      <c r="D302" s="8" t="s">
        <v>26</v>
      </c>
      <c r="E302" s="15">
        <v>0.84309053506604137</v>
      </c>
      <c r="F302" s="15">
        <v>0.93147140298253017</v>
      </c>
      <c r="G302" s="15">
        <v>0.93012210372232518</v>
      </c>
      <c r="H302" s="15">
        <v>0.93505190224826917</v>
      </c>
      <c r="I302" s="15">
        <v>0.92138069621333762</v>
      </c>
      <c r="J302" s="15">
        <v>0.91135719408473503</v>
      </c>
      <c r="K302" s="15">
        <v>0.90749147747608594</v>
      </c>
      <c r="L302" s="15">
        <v>0.96519857490952421</v>
      </c>
      <c r="M302" s="15">
        <v>0.88611295891308595</v>
      </c>
      <c r="N302" s="15">
        <v>0.87649215753359411</v>
      </c>
      <c r="O302" s="15">
        <v>0.83771960110706156</v>
      </c>
      <c r="P302" s="15">
        <v>0.76203021768254675</v>
      </c>
      <c r="Q302" s="15">
        <v>0.26030217419303286</v>
      </c>
    </row>
    <row r="303" spans="2:18" hidden="1" outlineLevel="1" x14ac:dyDescent="0.3">
      <c r="B303" s="1" t="s">
        <v>31</v>
      </c>
      <c r="C303" s="11" t="s">
        <v>116</v>
      </c>
      <c r="D303" s="12" t="s">
        <v>27</v>
      </c>
      <c r="E303" s="16">
        <v>0.84852757990280681</v>
      </c>
      <c r="F303" s="16">
        <v>0.93765817236328197</v>
      </c>
      <c r="G303" s="16">
        <v>0.93561937987445021</v>
      </c>
      <c r="H303" s="16">
        <v>0.94030676238172239</v>
      </c>
      <c r="I303" s="16">
        <v>0.92743542869215656</v>
      </c>
      <c r="J303" s="16">
        <v>0.91791062052005179</v>
      </c>
      <c r="K303" s="16">
        <v>0.91323221383040221</v>
      </c>
      <c r="L303" s="16">
        <v>0.97402457771024398</v>
      </c>
      <c r="M303" s="16">
        <v>0.89142998890080738</v>
      </c>
      <c r="N303" s="16">
        <v>0.88205351556431555</v>
      </c>
      <c r="O303" s="16">
        <v>0.84409836351153811</v>
      </c>
      <c r="P303" s="16">
        <v>0.76767334679529464</v>
      </c>
      <c r="Q303" s="16">
        <v>0.25985327321033247</v>
      </c>
    </row>
    <row r="304" spans="2:18" hidden="1" outlineLevel="1" x14ac:dyDescent="0.3">
      <c r="B304" s="1" t="s">
        <v>31</v>
      </c>
      <c r="C304" s="7" t="s">
        <v>116</v>
      </c>
      <c r="D304" s="8" t="s">
        <v>28</v>
      </c>
      <c r="E304" s="15">
        <v>0.66137857825729451</v>
      </c>
      <c r="F304" s="15">
        <v>0.72685522264245461</v>
      </c>
      <c r="G304" s="15">
        <v>0.73324692553596671</v>
      </c>
      <c r="H304" s="15">
        <v>0.7494603291047075</v>
      </c>
      <c r="I304" s="15">
        <v>0.71161671297793327</v>
      </c>
      <c r="J304" s="15">
        <v>0.70495103002756088</v>
      </c>
      <c r="K304" s="15">
        <v>0.71336547551027552</v>
      </c>
      <c r="L304" s="15">
        <v>0.69922864634288617</v>
      </c>
      <c r="M304" s="15">
        <v>0.70747645006218107</v>
      </c>
      <c r="N304" s="15">
        <v>0.6971174517912806</v>
      </c>
      <c r="O304" s="15">
        <v>0.62312428589281676</v>
      </c>
      <c r="P304" s="15">
        <v>0.58077230545354164</v>
      </c>
      <c r="Q304" s="15">
        <v>0.27606291704558422</v>
      </c>
    </row>
    <row r="305" spans="2:18" hidden="1" outlineLevel="1" x14ac:dyDescent="0.3">
      <c r="C305" s="4" t="s">
        <v>118</v>
      </c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6"/>
    </row>
    <row r="306" spans="2:18" hidden="1" outlineLevel="1" x14ac:dyDescent="0.3">
      <c r="B306" s="2" t="s">
        <v>33</v>
      </c>
      <c r="C306" s="7" t="s">
        <v>116</v>
      </c>
      <c r="D306" s="8" t="s">
        <v>22</v>
      </c>
      <c r="E306" s="9">
        <v>69674036.728099942</v>
      </c>
      <c r="F306" s="9">
        <v>1064602.5</v>
      </c>
      <c r="G306" s="9">
        <v>1272088.9600000004</v>
      </c>
      <c r="H306" s="9">
        <v>1375719.6900000004</v>
      </c>
      <c r="I306" s="9">
        <v>1682092.8799999992</v>
      </c>
      <c r="J306" s="9">
        <v>1532902.35</v>
      </c>
      <c r="K306" s="9">
        <v>2010760.08</v>
      </c>
      <c r="L306" s="9">
        <v>2116277.5300000012</v>
      </c>
      <c r="M306" s="9">
        <v>2479978.4600000009</v>
      </c>
      <c r="N306" s="9">
        <v>3556177.9199999957</v>
      </c>
      <c r="O306" s="9">
        <v>5419423.990000003</v>
      </c>
      <c r="P306" s="9">
        <v>9236623.6165000014</v>
      </c>
      <c r="Q306" s="9">
        <v>37927388.751599945</v>
      </c>
    </row>
    <row r="307" spans="2:18" hidden="1" outlineLevel="1" x14ac:dyDescent="0.3">
      <c r="B307" s="2" t="s">
        <v>33</v>
      </c>
      <c r="C307" s="11" t="s">
        <v>116</v>
      </c>
      <c r="D307" s="12" t="s">
        <v>23</v>
      </c>
      <c r="E307" s="13">
        <v>67652959.67809996</v>
      </c>
      <c r="F307" s="13">
        <v>1001152.0599999999</v>
      </c>
      <c r="G307" s="13">
        <v>1203512.6000000003</v>
      </c>
      <c r="H307" s="13">
        <v>1303396.1100000003</v>
      </c>
      <c r="I307" s="13">
        <v>1602089.8499999992</v>
      </c>
      <c r="J307" s="13">
        <v>1454225.07</v>
      </c>
      <c r="K307" s="13">
        <v>1917043.22</v>
      </c>
      <c r="L307" s="13">
        <v>2021068.6600000011</v>
      </c>
      <c r="M307" s="13">
        <v>2378672.3400000008</v>
      </c>
      <c r="N307" s="13">
        <v>3427152.2699999958</v>
      </c>
      <c r="O307" s="13">
        <v>5220413.7800000031</v>
      </c>
      <c r="P307" s="13">
        <v>8961216.1565000024</v>
      </c>
      <c r="Q307" s="13">
        <v>37163017.561599948</v>
      </c>
      <c r="R307" s="14"/>
    </row>
    <row r="308" spans="2:18" hidden="1" outlineLevel="1" x14ac:dyDescent="0.3">
      <c r="B308" s="2" t="s">
        <v>33</v>
      </c>
      <c r="C308" s="7" t="s">
        <v>116</v>
      </c>
      <c r="D308" s="8" t="s">
        <v>24</v>
      </c>
      <c r="E308" s="9">
        <v>2021077.0500000005</v>
      </c>
      <c r="F308" s="9">
        <v>63450.44000000001</v>
      </c>
      <c r="G308" s="9">
        <v>68576.36</v>
      </c>
      <c r="H308" s="9">
        <v>72323.580000000016</v>
      </c>
      <c r="I308" s="9">
        <v>80003.030000000013</v>
      </c>
      <c r="J308" s="9">
        <v>78677.280000000028</v>
      </c>
      <c r="K308" s="9">
        <v>93716.860000000044</v>
      </c>
      <c r="L308" s="9">
        <v>95208.87000000001</v>
      </c>
      <c r="M308" s="9">
        <v>101306.12000000001</v>
      </c>
      <c r="N308" s="9">
        <v>129025.65000000005</v>
      </c>
      <c r="O308" s="9">
        <v>199010.21000000005</v>
      </c>
      <c r="P308" s="9">
        <v>275407.4599999999</v>
      </c>
      <c r="Q308" s="9">
        <v>764371.19000000041</v>
      </c>
    </row>
    <row r="309" spans="2:18" hidden="1" outlineLevel="1" x14ac:dyDescent="0.3">
      <c r="C309" s="4" t="s">
        <v>34</v>
      </c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6"/>
    </row>
    <row r="310" spans="2:18" hidden="1" outlineLevel="1" x14ac:dyDescent="0.3">
      <c r="B310" s="1" t="s">
        <v>34</v>
      </c>
      <c r="C310" s="7" t="s">
        <v>116</v>
      </c>
      <c r="D310" s="8" t="s">
        <v>26</v>
      </c>
      <c r="E310" s="15">
        <v>0.10481941820976709</v>
      </c>
      <c r="F310" s="15">
        <v>1.8681392524427191E-2</v>
      </c>
      <c r="G310" s="15">
        <v>2.1161764232498791E-2</v>
      </c>
      <c r="H310" s="15">
        <v>2.3973750462535214E-2</v>
      </c>
      <c r="I310" s="15">
        <v>2.8186790593050511E-2</v>
      </c>
      <c r="J310" s="15">
        <v>2.9783160067123348E-2</v>
      </c>
      <c r="K310" s="15">
        <v>3.5044781308575482E-2</v>
      </c>
      <c r="L310" s="15">
        <v>4.3786398145442509E-2</v>
      </c>
      <c r="M310" s="15">
        <v>4.8083520494504428E-2</v>
      </c>
      <c r="N310" s="15">
        <v>6.3601773293263858E-2</v>
      </c>
      <c r="O310" s="15">
        <v>9.8199689384671676E-2</v>
      </c>
      <c r="P310" s="15">
        <v>0.16919290310838347</v>
      </c>
      <c r="Q310" s="15">
        <v>0.67610078356788994</v>
      </c>
    </row>
    <row r="311" spans="2:18" hidden="1" outlineLevel="1" x14ac:dyDescent="0.3">
      <c r="B311" s="1" t="s">
        <v>34</v>
      </c>
      <c r="C311" s="11" t="s">
        <v>116</v>
      </c>
      <c r="D311" s="12" t="s">
        <v>27</v>
      </c>
      <c r="E311" s="16">
        <v>0.10482420613751244</v>
      </c>
      <c r="F311" s="16">
        <v>1.8099164183492902E-2</v>
      </c>
      <c r="G311" s="16">
        <v>2.058000443168443E-2</v>
      </c>
      <c r="H311" s="16">
        <v>2.3356525757653495E-2</v>
      </c>
      <c r="I311" s="16">
        <v>2.7621083322229716E-2</v>
      </c>
      <c r="J311" s="16">
        <v>2.9151603821024524E-2</v>
      </c>
      <c r="K311" s="16">
        <v>3.4399475336029522E-2</v>
      </c>
      <c r="L311" s="16">
        <v>4.320414652273722E-2</v>
      </c>
      <c r="M311" s="16">
        <v>4.7492047747772277E-2</v>
      </c>
      <c r="N311" s="16">
        <v>6.3194539316555484E-2</v>
      </c>
      <c r="O311" s="16">
        <v>9.7405393462637338E-2</v>
      </c>
      <c r="P311" s="16">
        <v>0.16925854234052518</v>
      </c>
      <c r="Q311" s="16">
        <v>0.68134371769114932</v>
      </c>
    </row>
    <row r="312" spans="2:18" hidden="1" outlineLevel="1" x14ac:dyDescent="0.3">
      <c r="B312" s="1" t="s">
        <v>34</v>
      </c>
      <c r="C312" s="7" t="s">
        <v>116</v>
      </c>
      <c r="D312" s="8" t="s">
        <v>28</v>
      </c>
      <c r="E312" s="15">
        <v>0.1046594004527357</v>
      </c>
      <c r="F312" s="15">
        <v>3.7937539291164626E-2</v>
      </c>
      <c r="G312" s="15">
        <v>4.1996457865766473E-2</v>
      </c>
      <c r="H312" s="15">
        <v>4.5772942268386248E-2</v>
      </c>
      <c r="I312" s="15">
        <v>4.7785511244660725E-2</v>
      </c>
      <c r="J312" s="15">
        <v>4.9674602113548093E-2</v>
      </c>
      <c r="K312" s="15">
        <v>5.6866140235957152E-2</v>
      </c>
      <c r="L312" s="15">
        <v>6.1332440900618547E-2</v>
      </c>
      <c r="M312" s="15">
        <v>6.7955258438560581E-2</v>
      </c>
      <c r="N312" s="15">
        <v>7.6736600135343627E-2</v>
      </c>
      <c r="O312" s="15">
        <v>0.12492151612064299</v>
      </c>
      <c r="P312" s="15">
        <v>0.16708456393332513</v>
      </c>
      <c r="Q312" s="15">
        <v>0.49202335960573651</v>
      </c>
    </row>
    <row r="313" spans="2:18" hidden="1" outlineLevel="1" x14ac:dyDescent="0.3">
      <c r="B313" s="1" t="s">
        <v>34</v>
      </c>
      <c r="C313" s="11" t="s">
        <v>116</v>
      </c>
      <c r="D313" s="12" t="s">
        <v>35</v>
      </c>
      <c r="E313" s="16">
        <v>0.66802482727147383</v>
      </c>
      <c r="F313" s="16">
        <v>0.27260725211789744</v>
      </c>
      <c r="G313" s="16">
        <v>0.30283917175193686</v>
      </c>
      <c r="H313" s="16">
        <v>0.36912167241874794</v>
      </c>
      <c r="I313" s="16">
        <v>0.35852251591462642</v>
      </c>
      <c r="J313" s="16">
        <v>0.33599071870077674</v>
      </c>
      <c r="K313" s="16">
        <v>0.37882759720344888</v>
      </c>
      <c r="L313" s="16">
        <v>1.2581783082620281</v>
      </c>
      <c r="M313" s="16">
        <v>0.42220361540352092</v>
      </c>
      <c r="N313" s="16">
        <v>0.51496141478273749</v>
      </c>
      <c r="O313" s="16">
        <v>0.60512353959307896</v>
      </c>
      <c r="P313" s="16">
        <v>0.71098482110085337</v>
      </c>
      <c r="Q313" s="16">
        <v>0.91402294285548757</v>
      </c>
    </row>
    <row r="314" spans="2:18" hidden="1" outlineLevel="1" x14ac:dyDescent="0.3">
      <c r="C314" s="4" t="s">
        <v>119</v>
      </c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6"/>
    </row>
    <row r="315" spans="2:18" hidden="1" outlineLevel="1" x14ac:dyDescent="0.3">
      <c r="B315" s="2" t="s">
        <v>37</v>
      </c>
      <c r="C315" s="7" t="s">
        <v>116</v>
      </c>
      <c r="D315" s="8" t="s">
        <v>22</v>
      </c>
      <c r="E315" s="9">
        <v>9037179.9600000028</v>
      </c>
      <c r="F315" s="9">
        <v>556446.07000000007</v>
      </c>
      <c r="G315" s="9">
        <v>594911.61000000068</v>
      </c>
      <c r="H315" s="9">
        <v>628210.75999999978</v>
      </c>
      <c r="I315" s="9">
        <v>658514.00999999989</v>
      </c>
      <c r="J315" s="9">
        <v>598257.38999999978</v>
      </c>
      <c r="K315" s="9">
        <v>727736.53000000026</v>
      </c>
      <c r="L315" s="9">
        <v>724187.10000000056</v>
      </c>
      <c r="M315" s="9">
        <v>744512.41</v>
      </c>
      <c r="N315" s="9">
        <v>875537.64000000013</v>
      </c>
      <c r="O315" s="9">
        <v>910523.08999999973</v>
      </c>
      <c r="P315" s="9">
        <v>978468.60000000079</v>
      </c>
      <c r="Q315" s="9">
        <v>1039874.7500000002</v>
      </c>
    </row>
    <row r="316" spans="2:18" hidden="1" outlineLevel="1" x14ac:dyDescent="0.3">
      <c r="B316" s="2" t="s">
        <v>37</v>
      </c>
      <c r="C316" s="11" t="s">
        <v>116</v>
      </c>
      <c r="D316" s="12" t="s">
        <v>23</v>
      </c>
      <c r="E316" s="13">
        <v>8525930.8700000029</v>
      </c>
      <c r="F316" s="13">
        <v>521581.78</v>
      </c>
      <c r="G316" s="13">
        <v>559324.24000000069</v>
      </c>
      <c r="H316" s="13">
        <v>591215.05999999982</v>
      </c>
      <c r="I316" s="13">
        <v>620397.12999999989</v>
      </c>
      <c r="J316" s="13">
        <v>560685.74999999977</v>
      </c>
      <c r="K316" s="13">
        <v>686338.30000000028</v>
      </c>
      <c r="L316" s="13">
        <v>682701.70000000054</v>
      </c>
      <c r="M316" s="13">
        <v>704488.11</v>
      </c>
      <c r="N316" s="13">
        <v>825815.19000000018</v>
      </c>
      <c r="O316" s="13">
        <v>859362.05999999971</v>
      </c>
      <c r="P316" s="13">
        <v>926504.04000000074</v>
      </c>
      <c r="Q316" s="13">
        <v>987517.51000000024</v>
      </c>
      <c r="R316" s="14"/>
    </row>
    <row r="317" spans="2:18" hidden="1" outlineLevel="1" x14ac:dyDescent="0.3">
      <c r="B317" s="2" t="s">
        <v>37</v>
      </c>
      <c r="C317" s="7" t="s">
        <v>116</v>
      </c>
      <c r="D317" s="8" t="s">
        <v>24</v>
      </c>
      <c r="E317" s="9">
        <v>511249.09000000008</v>
      </c>
      <c r="F317" s="9">
        <v>34864.290000000008</v>
      </c>
      <c r="G317" s="9">
        <v>35587.370000000003</v>
      </c>
      <c r="H317" s="9">
        <v>36995.700000000012</v>
      </c>
      <c r="I317" s="9">
        <v>38116.880000000005</v>
      </c>
      <c r="J317" s="9">
        <v>37571.640000000007</v>
      </c>
      <c r="K317" s="9">
        <v>41398.23000000001</v>
      </c>
      <c r="L317" s="9">
        <v>41485.399999999994</v>
      </c>
      <c r="M317" s="9">
        <v>40024.30000000001</v>
      </c>
      <c r="N317" s="9">
        <v>49722.450000000012</v>
      </c>
      <c r="O317" s="9">
        <v>51161.030000000013</v>
      </c>
      <c r="P317" s="9">
        <v>51964.560000000012</v>
      </c>
      <c r="Q317" s="9">
        <v>52357.24000000002</v>
      </c>
    </row>
    <row r="318" spans="2:18" hidden="1" outlineLevel="1" x14ac:dyDescent="0.3">
      <c r="C318" s="4" t="s">
        <v>38</v>
      </c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6"/>
    </row>
    <row r="319" spans="2:18" hidden="1" outlineLevel="1" x14ac:dyDescent="0.3">
      <c r="B319" s="1" t="s">
        <v>38</v>
      </c>
      <c r="C319" s="7" t="s">
        <v>116</v>
      </c>
      <c r="D319" s="8" t="s">
        <v>26</v>
      </c>
      <c r="E319" s="15">
        <v>1.359576666069825E-2</v>
      </c>
      <c r="F319" s="15">
        <v>9.7643838449983835E-3</v>
      </c>
      <c r="G319" s="15">
        <v>9.8966185745345044E-3</v>
      </c>
      <c r="H319" s="15">
        <v>1.094741036825575E-2</v>
      </c>
      <c r="I319" s="15">
        <v>1.1034703685601461E-2</v>
      </c>
      <c r="J319" s="15">
        <v>1.1623699061919653E-2</v>
      </c>
      <c r="K319" s="15">
        <v>1.2683446323497523E-2</v>
      </c>
      <c r="L319" s="15">
        <v>1.4983641910327989E-2</v>
      </c>
      <c r="M319" s="15">
        <v>1.4435116393973789E-2</v>
      </c>
      <c r="N319" s="15">
        <v>1.5658875270503716E-2</v>
      </c>
      <c r="O319" s="15">
        <v>1.6498632471007565E-2</v>
      </c>
      <c r="P319" s="15">
        <v>1.7923209812150707E-2</v>
      </c>
      <c r="Q319" s="15">
        <v>1.8537003374844929E-2</v>
      </c>
    </row>
    <row r="320" spans="2:18" hidden="1" outlineLevel="1" x14ac:dyDescent="0.3">
      <c r="B320" s="1" t="s">
        <v>38</v>
      </c>
      <c r="C320" s="11" t="s">
        <v>116</v>
      </c>
      <c r="D320" s="12" t="s">
        <v>27</v>
      </c>
      <c r="E320" s="16">
        <v>1.3210418868346565E-2</v>
      </c>
      <c r="F320" s="16">
        <v>9.429331116132823E-3</v>
      </c>
      <c r="G320" s="16">
        <v>9.5644161415082297E-3</v>
      </c>
      <c r="H320" s="16">
        <v>1.0594423039364946E-2</v>
      </c>
      <c r="I320" s="16">
        <v>1.0696054794056766E-2</v>
      </c>
      <c r="J320" s="16">
        <v>1.1239586766368973E-2</v>
      </c>
      <c r="K320" s="16">
        <v>1.2315672999288166E-2</v>
      </c>
      <c r="L320" s="16">
        <v>1.4594033771283058E-2</v>
      </c>
      <c r="M320" s="16">
        <v>1.4065654354839741E-2</v>
      </c>
      <c r="N320" s="16">
        <v>1.5227514385482446E-2</v>
      </c>
      <c r="O320" s="16">
        <v>1.603445686659008E-2</v>
      </c>
      <c r="P320" s="16">
        <v>1.7499714385224328E-2</v>
      </c>
      <c r="Q320" s="16">
        <v>1.8105065080714605E-2</v>
      </c>
    </row>
    <row r="321" spans="2:18" hidden="1" outlineLevel="1" x14ac:dyDescent="0.3">
      <c r="B321" s="1" t="s">
        <v>38</v>
      </c>
      <c r="C321" s="7" t="s">
        <v>116</v>
      </c>
      <c r="D321" s="8" t="s">
        <v>28</v>
      </c>
      <c r="E321" s="15">
        <v>2.6474509342138495E-2</v>
      </c>
      <c r="F321" s="15">
        <v>2.0845645384548288E-2</v>
      </c>
      <c r="G321" s="15">
        <v>2.1793858477738421E-2</v>
      </c>
      <c r="H321" s="15">
        <v>2.3414245261068896E-2</v>
      </c>
      <c r="I321" s="15">
        <v>2.2767070170359588E-2</v>
      </c>
      <c r="J321" s="15">
        <v>2.3721667395637823E-2</v>
      </c>
      <c r="K321" s="15">
        <v>2.5119893610396335E-2</v>
      </c>
      <c r="L321" s="15">
        <v>2.6724409645220239E-2</v>
      </c>
      <c r="M321" s="15">
        <v>2.6847950057928196E-2</v>
      </c>
      <c r="N321" s="15">
        <v>2.9571885616539163E-2</v>
      </c>
      <c r="O321" s="15">
        <v>3.2114500225358791E-2</v>
      </c>
      <c r="P321" s="15">
        <v>3.152592833755162E-2</v>
      </c>
      <c r="Q321" s="15">
        <v>3.3702192680082364E-2</v>
      </c>
    </row>
    <row r="322" spans="2:18" hidden="1" outlineLevel="1" x14ac:dyDescent="0.3">
      <c r="B322" s="1" t="s">
        <v>38</v>
      </c>
      <c r="C322" s="11" t="s">
        <v>116</v>
      </c>
      <c r="D322" s="12" t="s">
        <v>35</v>
      </c>
      <c r="E322" s="16">
        <v>0.261005077086716</v>
      </c>
      <c r="F322" s="16">
        <v>0.19588628779295408</v>
      </c>
      <c r="G322" s="16">
        <v>0.20314869344218572</v>
      </c>
      <c r="H322" s="16">
        <v>0.26717717529431956</v>
      </c>
      <c r="I322" s="16">
        <v>0.21880138400477717</v>
      </c>
      <c r="J322" s="16">
        <v>0.19748163439360283</v>
      </c>
      <c r="K322" s="16">
        <v>0.22072085901904323</v>
      </c>
      <c r="L322" s="16">
        <v>-1.6676334830014095</v>
      </c>
      <c r="M322" s="16">
        <v>0.21936693149574243</v>
      </c>
      <c r="N322" s="16">
        <v>0.26139046488338319</v>
      </c>
      <c r="O322" s="16">
        <v>0.25746644501305271</v>
      </c>
      <c r="P322" s="16">
        <v>0.26059934702281662</v>
      </c>
      <c r="Q322" s="16">
        <v>0.2914758724967067</v>
      </c>
    </row>
    <row r="323" spans="2:18" hidden="1" outlineLevel="1" x14ac:dyDescent="0.3">
      <c r="C323" s="4" t="s">
        <v>120</v>
      </c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6"/>
    </row>
    <row r="324" spans="2:18" hidden="1" outlineLevel="1" x14ac:dyDescent="0.3">
      <c r="B324" s="2" t="s">
        <v>40</v>
      </c>
      <c r="C324" s="7" t="s">
        <v>116</v>
      </c>
      <c r="D324" s="8" t="s">
        <v>22</v>
      </c>
      <c r="E324" s="9">
        <v>3070169.7300000028</v>
      </c>
      <c r="F324" s="9">
        <v>187455.74000000025</v>
      </c>
      <c r="G324" s="9">
        <v>220311.80000000037</v>
      </c>
      <c r="H324" s="9">
        <v>241174.78000000029</v>
      </c>
      <c r="I324" s="9">
        <v>236205.76000000039</v>
      </c>
      <c r="J324" s="9">
        <v>246857.67999999991</v>
      </c>
      <c r="K324" s="9">
        <v>254336.37000000014</v>
      </c>
      <c r="L324" s="9">
        <v>250628.63000000027</v>
      </c>
      <c r="M324" s="9">
        <v>273356.95000000019</v>
      </c>
      <c r="N324" s="9">
        <v>275167.3400000002</v>
      </c>
      <c r="O324" s="9">
        <v>280072.95</v>
      </c>
      <c r="P324" s="9">
        <v>290957.84000000014</v>
      </c>
      <c r="Q324" s="9">
        <v>313643.89000000007</v>
      </c>
    </row>
    <row r="325" spans="2:18" hidden="1" outlineLevel="1" x14ac:dyDescent="0.3">
      <c r="B325" s="2" t="s">
        <v>40</v>
      </c>
      <c r="C325" s="11" t="s">
        <v>116</v>
      </c>
      <c r="D325" s="12" t="s">
        <v>23</v>
      </c>
      <c r="E325" s="13">
        <v>2825165.0000000023</v>
      </c>
      <c r="F325" s="13">
        <v>169720.43000000025</v>
      </c>
      <c r="G325" s="13">
        <v>202380.79000000036</v>
      </c>
      <c r="H325" s="13">
        <v>222870.16000000029</v>
      </c>
      <c r="I325" s="13">
        <v>216418.76000000039</v>
      </c>
      <c r="J325" s="13">
        <v>227119.71999999991</v>
      </c>
      <c r="K325" s="13">
        <v>233710.11000000013</v>
      </c>
      <c r="L325" s="13">
        <v>229472.61000000025</v>
      </c>
      <c r="M325" s="13">
        <v>254316.6500000002</v>
      </c>
      <c r="N325" s="13">
        <v>252348.9000000002</v>
      </c>
      <c r="O325" s="13">
        <v>259081.99000000002</v>
      </c>
      <c r="P325" s="13">
        <v>267054.8000000001</v>
      </c>
      <c r="Q325" s="13">
        <v>290670.08000000007</v>
      </c>
      <c r="R325" s="14"/>
    </row>
    <row r="326" spans="2:18" hidden="1" outlineLevel="1" x14ac:dyDescent="0.3">
      <c r="B326" s="2" t="s">
        <v>40</v>
      </c>
      <c r="C326" s="7" t="s">
        <v>116</v>
      </c>
      <c r="D326" s="8" t="s">
        <v>24</v>
      </c>
      <c r="E326" s="9">
        <v>245004.7300000001</v>
      </c>
      <c r="F326" s="9">
        <v>17735.309999999998</v>
      </c>
      <c r="G326" s="9">
        <v>17931.009999999998</v>
      </c>
      <c r="H326" s="9">
        <v>18304.62</v>
      </c>
      <c r="I326" s="9">
        <v>19787</v>
      </c>
      <c r="J326" s="9">
        <v>19737.96</v>
      </c>
      <c r="K326" s="9">
        <v>20626.260000000002</v>
      </c>
      <c r="L326" s="9">
        <v>21156.020000000011</v>
      </c>
      <c r="M326" s="9">
        <v>19040.300000000003</v>
      </c>
      <c r="N326" s="9">
        <v>22818.440000000006</v>
      </c>
      <c r="O326" s="9">
        <v>20990.960000000006</v>
      </c>
      <c r="P326" s="9">
        <v>23903.040000000012</v>
      </c>
      <c r="Q326" s="9">
        <v>22973.810000000012</v>
      </c>
    </row>
    <row r="327" spans="2:18" hidden="1" outlineLevel="1" x14ac:dyDescent="0.3">
      <c r="C327" s="4" t="s">
        <v>41</v>
      </c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6"/>
    </row>
    <row r="328" spans="2:18" hidden="1" outlineLevel="1" x14ac:dyDescent="0.3">
      <c r="B328" s="1" t="s">
        <v>41</v>
      </c>
      <c r="C328" s="7" t="s">
        <v>116</v>
      </c>
      <c r="D328" s="8" t="s">
        <v>26</v>
      </c>
      <c r="E328" s="15">
        <v>4.6188425418739777E-3</v>
      </c>
      <c r="F328" s="15">
        <v>3.2894289276015902E-3</v>
      </c>
      <c r="G328" s="15">
        <v>3.6649845379032558E-3</v>
      </c>
      <c r="H328" s="15">
        <v>4.2027922080382762E-3</v>
      </c>
      <c r="I328" s="15">
        <v>3.9580943318613662E-3</v>
      </c>
      <c r="J328" s="15">
        <v>4.7962623302382637E-3</v>
      </c>
      <c r="K328" s="15">
        <v>4.4327329521416312E-3</v>
      </c>
      <c r="L328" s="15">
        <v>5.1855793128544924E-3</v>
      </c>
      <c r="M328" s="15">
        <v>5.300031721904643E-3</v>
      </c>
      <c r="N328" s="15">
        <v>4.9213316009763895E-3</v>
      </c>
      <c r="O328" s="15">
        <v>5.0749077292711817E-3</v>
      </c>
      <c r="P328" s="15">
        <v>5.3296533100910684E-3</v>
      </c>
      <c r="Q328" s="15">
        <v>5.5910751246046626E-3</v>
      </c>
    </row>
    <row r="329" spans="2:18" hidden="1" outlineLevel="1" x14ac:dyDescent="0.3">
      <c r="B329" s="1" t="s">
        <v>41</v>
      </c>
      <c r="C329" s="11" t="s">
        <v>116</v>
      </c>
      <c r="D329" s="12" t="s">
        <v>27</v>
      </c>
      <c r="E329" s="16">
        <v>4.3774238369108827E-3</v>
      </c>
      <c r="F329" s="16">
        <v>3.0682631046706518E-3</v>
      </c>
      <c r="G329" s="16">
        <v>3.4607012465742381E-3</v>
      </c>
      <c r="H329" s="16">
        <v>3.9937764066614876E-3</v>
      </c>
      <c r="I329" s="16">
        <v>3.7312018439250765E-3</v>
      </c>
      <c r="J329" s="16">
        <v>4.5528744029849633E-3</v>
      </c>
      <c r="K329" s="16">
        <v>4.1937005284240544E-3</v>
      </c>
      <c r="L329" s="16">
        <v>4.9054089361788133E-3</v>
      </c>
      <c r="M329" s="16">
        <v>5.0776301896433102E-3</v>
      </c>
      <c r="N329" s="16">
        <v>4.6531555140208467E-3</v>
      </c>
      <c r="O329" s="16">
        <v>4.8340963453347291E-3</v>
      </c>
      <c r="P329" s="16">
        <v>5.0441039903109369E-3</v>
      </c>
      <c r="Q329" s="16">
        <v>5.3291214202536227E-3</v>
      </c>
    </row>
    <row r="330" spans="2:18" hidden="1" outlineLevel="1" x14ac:dyDescent="0.3">
      <c r="B330" s="1" t="s">
        <v>41</v>
      </c>
      <c r="C330" s="7" t="s">
        <v>116</v>
      </c>
      <c r="D330" s="8" t="s">
        <v>28</v>
      </c>
      <c r="E330" s="15">
        <v>1.2687318452250197E-2</v>
      </c>
      <c r="F330" s="15">
        <v>1.0604087536130321E-2</v>
      </c>
      <c r="G330" s="15">
        <v>1.0981027659613856E-2</v>
      </c>
      <c r="H330" s="15">
        <v>1.1584829104211214E-2</v>
      </c>
      <c r="I330" s="15">
        <v>1.1818701254166269E-2</v>
      </c>
      <c r="J330" s="15">
        <v>1.2461987876717743E-2</v>
      </c>
      <c r="K330" s="15">
        <v>1.2515739363261991E-2</v>
      </c>
      <c r="L330" s="15">
        <v>1.3628460734197398E-2</v>
      </c>
      <c r="M330" s="15">
        <v>1.2772066556766019E-2</v>
      </c>
      <c r="N330" s="15">
        <v>1.3571018677234568E-2</v>
      </c>
      <c r="O330" s="15">
        <v>1.3176321697403227E-2</v>
      </c>
      <c r="P330" s="15">
        <v>1.4501528081631599E-2</v>
      </c>
      <c r="Q330" s="15">
        <v>1.4788170102465355E-2</v>
      </c>
    </row>
    <row r="331" spans="2:18" hidden="1" outlineLevel="1" x14ac:dyDescent="0.3">
      <c r="B331" s="1" t="s">
        <v>41</v>
      </c>
      <c r="C331" s="11" t="s">
        <v>116</v>
      </c>
      <c r="D331" s="12" t="s">
        <v>35</v>
      </c>
      <c r="E331" s="16">
        <v>0.11998776270800651</v>
      </c>
      <c r="F331" s="16">
        <v>8.2065804612033721E-2</v>
      </c>
      <c r="G331" s="16">
        <v>9.4410882832805632E-2</v>
      </c>
      <c r="H331" s="16">
        <v>0.13996739724415164</v>
      </c>
      <c r="I331" s="16">
        <v>0.10046483246883565</v>
      </c>
      <c r="J331" s="16">
        <v>0.10153839727072561</v>
      </c>
      <c r="K331" s="16">
        <v>9.8988471667016104E-2</v>
      </c>
      <c r="L331" s="16">
        <v>-0.21634872604708011</v>
      </c>
      <c r="M331" s="16">
        <v>0.10317688089804498</v>
      </c>
      <c r="N331" s="16">
        <v>0.11122358655794765</v>
      </c>
      <c r="O331" s="16">
        <v>0.10665586803403457</v>
      </c>
      <c r="P331" s="16">
        <v>0.10480371177333303</v>
      </c>
      <c r="Q331" s="16">
        <v>0.12408056596335394</v>
      </c>
    </row>
    <row r="332" spans="2:18" hidden="1" outlineLevel="1" x14ac:dyDescent="0.3">
      <c r="C332" s="4" t="s">
        <v>121</v>
      </c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7"/>
    </row>
    <row r="333" spans="2:18" hidden="1" outlineLevel="1" x14ac:dyDescent="0.3">
      <c r="B333" s="2" t="s">
        <v>43</v>
      </c>
      <c r="C333" s="118" t="s">
        <v>116</v>
      </c>
      <c r="D333" s="119" t="s">
        <v>22</v>
      </c>
      <c r="E333" s="120">
        <v>0</v>
      </c>
      <c r="F333" s="120">
        <v>0</v>
      </c>
      <c r="G333" s="120">
        <v>0</v>
      </c>
      <c r="H333" s="120">
        <v>0</v>
      </c>
      <c r="I333" s="120">
        <v>0</v>
      </c>
      <c r="J333" s="120">
        <v>0</v>
      </c>
      <c r="K333" s="120">
        <v>0</v>
      </c>
      <c r="L333" s="120">
        <v>0</v>
      </c>
      <c r="M333" s="120">
        <v>0</v>
      </c>
      <c r="N333" s="120">
        <v>0</v>
      </c>
      <c r="O333" s="120">
        <v>0</v>
      </c>
      <c r="P333" s="120">
        <v>0</v>
      </c>
      <c r="Q333" s="120">
        <v>0</v>
      </c>
    </row>
    <row r="334" spans="2:18" hidden="1" outlineLevel="1" x14ac:dyDescent="0.3">
      <c r="B334" s="2" t="s">
        <v>43</v>
      </c>
      <c r="C334" s="121" t="s">
        <v>116</v>
      </c>
      <c r="D334" s="122" t="s">
        <v>23</v>
      </c>
      <c r="E334" s="123">
        <v>0</v>
      </c>
      <c r="F334" s="123">
        <v>0</v>
      </c>
      <c r="G334" s="123">
        <v>0</v>
      </c>
      <c r="H334" s="123">
        <v>0</v>
      </c>
      <c r="I334" s="123">
        <v>0</v>
      </c>
      <c r="J334" s="123">
        <v>0</v>
      </c>
      <c r="K334" s="123">
        <v>0</v>
      </c>
      <c r="L334" s="123">
        <v>0</v>
      </c>
      <c r="M334" s="123">
        <v>0</v>
      </c>
      <c r="N334" s="123">
        <v>0</v>
      </c>
      <c r="O334" s="123">
        <v>0</v>
      </c>
      <c r="P334" s="123">
        <v>0</v>
      </c>
      <c r="Q334" s="123">
        <v>0</v>
      </c>
      <c r="R334" s="14"/>
    </row>
    <row r="335" spans="2:18" hidden="1" outlineLevel="1" x14ac:dyDescent="0.3">
      <c r="B335" s="2" t="s">
        <v>43</v>
      </c>
      <c r="C335" s="118" t="s">
        <v>116</v>
      </c>
      <c r="D335" s="119" t="s">
        <v>24</v>
      </c>
      <c r="E335" s="120">
        <v>0</v>
      </c>
      <c r="F335" s="120">
        <v>0</v>
      </c>
      <c r="G335" s="120">
        <v>0</v>
      </c>
      <c r="H335" s="120">
        <v>0</v>
      </c>
      <c r="I335" s="120">
        <v>0</v>
      </c>
      <c r="J335" s="120">
        <v>0</v>
      </c>
      <c r="K335" s="120">
        <v>0</v>
      </c>
      <c r="L335" s="120">
        <v>0</v>
      </c>
      <c r="M335" s="120">
        <v>0</v>
      </c>
      <c r="N335" s="120">
        <v>0</v>
      </c>
      <c r="O335" s="120">
        <v>0</v>
      </c>
      <c r="P335" s="120">
        <v>0</v>
      </c>
      <c r="Q335" s="120">
        <v>0</v>
      </c>
    </row>
    <row r="336" spans="2:18" hidden="1" outlineLevel="1" x14ac:dyDescent="0.3">
      <c r="C336" s="4" t="s">
        <v>44</v>
      </c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7"/>
    </row>
    <row r="337" spans="2:18" hidden="1" outlineLevel="1" x14ac:dyDescent="0.3">
      <c r="B337" s="1" t="s">
        <v>44</v>
      </c>
      <c r="C337" s="118" t="s">
        <v>116</v>
      </c>
      <c r="D337" s="119" t="s">
        <v>26</v>
      </c>
      <c r="E337" s="124">
        <v>0</v>
      </c>
      <c r="F337" s="124">
        <v>0</v>
      </c>
      <c r="G337" s="124">
        <v>0</v>
      </c>
      <c r="H337" s="124">
        <v>0</v>
      </c>
      <c r="I337" s="124">
        <v>0</v>
      </c>
      <c r="J337" s="124">
        <v>0</v>
      </c>
      <c r="K337" s="124">
        <v>0</v>
      </c>
      <c r="L337" s="124">
        <v>0</v>
      </c>
      <c r="M337" s="124">
        <v>0</v>
      </c>
      <c r="N337" s="124">
        <v>0</v>
      </c>
      <c r="O337" s="124">
        <v>0</v>
      </c>
      <c r="P337" s="124">
        <v>0</v>
      </c>
      <c r="Q337" s="124">
        <v>0</v>
      </c>
    </row>
    <row r="338" spans="2:18" hidden="1" outlineLevel="1" x14ac:dyDescent="0.3">
      <c r="B338" s="1" t="s">
        <v>44</v>
      </c>
      <c r="C338" s="121" t="s">
        <v>116</v>
      </c>
      <c r="D338" s="122" t="s">
        <v>27</v>
      </c>
      <c r="E338" s="125">
        <v>0</v>
      </c>
      <c r="F338" s="125">
        <v>0</v>
      </c>
      <c r="G338" s="125">
        <v>0</v>
      </c>
      <c r="H338" s="125">
        <v>0</v>
      </c>
      <c r="I338" s="125">
        <v>0</v>
      </c>
      <c r="J338" s="125">
        <v>0</v>
      </c>
      <c r="K338" s="125">
        <v>0</v>
      </c>
      <c r="L338" s="125">
        <v>0</v>
      </c>
      <c r="M338" s="125">
        <v>0</v>
      </c>
      <c r="N338" s="125">
        <v>0</v>
      </c>
      <c r="O338" s="125">
        <v>0</v>
      </c>
      <c r="P338" s="125">
        <v>0</v>
      </c>
      <c r="Q338" s="125">
        <v>0</v>
      </c>
    </row>
    <row r="339" spans="2:18" hidden="1" outlineLevel="1" x14ac:dyDescent="0.3">
      <c r="B339" s="1" t="s">
        <v>44</v>
      </c>
      <c r="C339" s="118" t="s">
        <v>116</v>
      </c>
      <c r="D339" s="119" t="s">
        <v>28</v>
      </c>
      <c r="E339" s="124">
        <v>0</v>
      </c>
      <c r="F339" s="124">
        <v>0</v>
      </c>
      <c r="G339" s="124">
        <v>0</v>
      </c>
      <c r="H339" s="124">
        <v>0</v>
      </c>
      <c r="I339" s="124">
        <v>0</v>
      </c>
      <c r="J339" s="124">
        <v>0</v>
      </c>
      <c r="K339" s="124">
        <v>0</v>
      </c>
      <c r="L339" s="124">
        <v>0</v>
      </c>
      <c r="M339" s="124">
        <v>0</v>
      </c>
      <c r="N339" s="124">
        <v>0</v>
      </c>
      <c r="O339" s="124">
        <v>0</v>
      </c>
      <c r="P339" s="124">
        <v>0</v>
      </c>
      <c r="Q339" s="124">
        <v>0</v>
      </c>
    </row>
    <row r="340" spans="2:18" hidden="1" outlineLevel="1" x14ac:dyDescent="0.3">
      <c r="B340" s="1" t="s">
        <v>44</v>
      </c>
      <c r="C340" s="121" t="s">
        <v>116</v>
      </c>
      <c r="D340" s="122" t="s">
        <v>35</v>
      </c>
      <c r="E340" s="125">
        <v>0</v>
      </c>
      <c r="F340" s="125">
        <v>0</v>
      </c>
      <c r="G340" s="125">
        <v>0</v>
      </c>
      <c r="H340" s="125">
        <v>0</v>
      </c>
      <c r="I340" s="125">
        <v>0</v>
      </c>
      <c r="J340" s="125">
        <v>0</v>
      </c>
      <c r="K340" s="125">
        <v>0</v>
      </c>
      <c r="L340" s="125">
        <v>0</v>
      </c>
      <c r="M340" s="125">
        <v>0</v>
      </c>
      <c r="N340" s="125">
        <v>0</v>
      </c>
      <c r="O340" s="125">
        <v>0</v>
      </c>
      <c r="P340" s="125">
        <v>0</v>
      </c>
      <c r="Q340" s="125">
        <v>0</v>
      </c>
    </row>
    <row r="341" spans="2:18" hidden="1" outlineLevel="1" x14ac:dyDescent="0.3">
      <c r="C341" s="4" t="s">
        <v>122</v>
      </c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7"/>
    </row>
    <row r="342" spans="2:18" hidden="1" outlineLevel="1" x14ac:dyDescent="0.3">
      <c r="B342" s="2" t="s">
        <v>46</v>
      </c>
      <c r="C342" s="118" t="s">
        <v>116</v>
      </c>
      <c r="D342" s="119" t="s">
        <v>22</v>
      </c>
      <c r="E342" s="120">
        <v>0</v>
      </c>
      <c r="F342" s="120">
        <v>0</v>
      </c>
      <c r="G342" s="120">
        <v>0</v>
      </c>
      <c r="H342" s="120">
        <v>0</v>
      </c>
      <c r="I342" s="120">
        <v>0</v>
      </c>
      <c r="J342" s="120">
        <v>0</v>
      </c>
      <c r="K342" s="120">
        <v>0</v>
      </c>
      <c r="L342" s="120">
        <v>0</v>
      </c>
      <c r="M342" s="120">
        <v>0</v>
      </c>
      <c r="N342" s="120">
        <v>0</v>
      </c>
      <c r="O342" s="120">
        <v>0</v>
      </c>
      <c r="P342" s="120">
        <v>0</v>
      </c>
      <c r="Q342" s="120">
        <v>0</v>
      </c>
    </row>
    <row r="343" spans="2:18" hidden="1" outlineLevel="1" x14ac:dyDescent="0.3">
      <c r="B343" s="2" t="s">
        <v>46</v>
      </c>
      <c r="C343" s="121" t="s">
        <v>116</v>
      </c>
      <c r="D343" s="122" t="s">
        <v>23</v>
      </c>
      <c r="E343" s="123">
        <v>0</v>
      </c>
      <c r="F343" s="123">
        <v>0</v>
      </c>
      <c r="G343" s="123">
        <v>0</v>
      </c>
      <c r="H343" s="123">
        <v>0</v>
      </c>
      <c r="I343" s="123">
        <v>0</v>
      </c>
      <c r="J343" s="123">
        <v>0</v>
      </c>
      <c r="K343" s="123">
        <v>0</v>
      </c>
      <c r="L343" s="123">
        <v>0</v>
      </c>
      <c r="M343" s="123">
        <v>0</v>
      </c>
      <c r="N343" s="123">
        <v>0</v>
      </c>
      <c r="O343" s="123">
        <v>0</v>
      </c>
      <c r="P343" s="123">
        <v>0</v>
      </c>
      <c r="Q343" s="123">
        <v>0</v>
      </c>
      <c r="R343" s="14"/>
    </row>
    <row r="344" spans="2:18" hidden="1" outlineLevel="1" x14ac:dyDescent="0.3">
      <c r="B344" s="2" t="s">
        <v>46</v>
      </c>
      <c r="C344" s="118" t="s">
        <v>116</v>
      </c>
      <c r="D344" s="119" t="s">
        <v>24</v>
      </c>
      <c r="E344" s="120">
        <v>0</v>
      </c>
      <c r="F344" s="120">
        <v>0</v>
      </c>
      <c r="G344" s="120">
        <v>0</v>
      </c>
      <c r="H344" s="120">
        <v>0</v>
      </c>
      <c r="I344" s="120">
        <v>0</v>
      </c>
      <c r="J344" s="120">
        <v>0</v>
      </c>
      <c r="K344" s="120">
        <v>0</v>
      </c>
      <c r="L344" s="120">
        <v>0</v>
      </c>
      <c r="M344" s="120">
        <v>0</v>
      </c>
      <c r="N344" s="120">
        <v>0</v>
      </c>
      <c r="O344" s="120">
        <v>0</v>
      </c>
      <c r="P344" s="120">
        <v>0</v>
      </c>
      <c r="Q344" s="120">
        <v>0</v>
      </c>
    </row>
    <row r="345" spans="2:18" hidden="1" outlineLevel="1" x14ac:dyDescent="0.3">
      <c r="C345" s="4" t="s">
        <v>47</v>
      </c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7"/>
    </row>
    <row r="346" spans="2:18" hidden="1" outlineLevel="1" x14ac:dyDescent="0.3">
      <c r="B346" s="1" t="s">
        <v>47</v>
      </c>
      <c r="C346" s="118" t="s">
        <v>116</v>
      </c>
      <c r="D346" s="119" t="s">
        <v>26</v>
      </c>
      <c r="E346" s="124">
        <v>0</v>
      </c>
      <c r="F346" s="124">
        <v>0</v>
      </c>
      <c r="G346" s="124">
        <v>0</v>
      </c>
      <c r="H346" s="124">
        <v>0</v>
      </c>
      <c r="I346" s="124">
        <v>0</v>
      </c>
      <c r="J346" s="124">
        <v>0</v>
      </c>
      <c r="K346" s="124">
        <v>0</v>
      </c>
      <c r="L346" s="124">
        <v>0</v>
      </c>
      <c r="M346" s="124">
        <v>0</v>
      </c>
      <c r="N346" s="124">
        <v>0</v>
      </c>
      <c r="O346" s="124">
        <v>0</v>
      </c>
      <c r="P346" s="124">
        <v>0</v>
      </c>
      <c r="Q346" s="124">
        <v>0</v>
      </c>
    </row>
    <row r="347" spans="2:18" hidden="1" outlineLevel="1" x14ac:dyDescent="0.3">
      <c r="B347" s="1" t="s">
        <v>47</v>
      </c>
      <c r="C347" s="121" t="s">
        <v>116</v>
      </c>
      <c r="D347" s="122" t="s">
        <v>27</v>
      </c>
      <c r="E347" s="125">
        <v>0</v>
      </c>
      <c r="F347" s="125">
        <v>0</v>
      </c>
      <c r="G347" s="125">
        <v>0</v>
      </c>
      <c r="H347" s="125">
        <v>0</v>
      </c>
      <c r="I347" s="125">
        <v>0</v>
      </c>
      <c r="J347" s="125">
        <v>0</v>
      </c>
      <c r="K347" s="125">
        <v>0</v>
      </c>
      <c r="L347" s="125">
        <v>0</v>
      </c>
      <c r="M347" s="125">
        <v>0</v>
      </c>
      <c r="N347" s="125">
        <v>0</v>
      </c>
      <c r="O347" s="125">
        <v>0</v>
      </c>
      <c r="P347" s="125">
        <v>0</v>
      </c>
      <c r="Q347" s="125">
        <v>0</v>
      </c>
    </row>
    <row r="348" spans="2:18" hidden="1" outlineLevel="1" x14ac:dyDescent="0.3">
      <c r="B348" s="1" t="s">
        <v>47</v>
      </c>
      <c r="C348" s="118" t="s">
        <v>116</v>
      </c>
      <c r="D348" s="119" t="s">
        <v>28</v>
      </c>
      <c r="E348" s="124">
        <v>0</v>
      </c>
      <c r="F348" s="124">
        <v>0</v>
      </c>
      <c r="G348" s="124">
        <v>0</v>
      </c>
      <c r="H348" s="124">
        <v>0</v>
      </c>
      <c r="I348" s="124">
        <v>0</v>
      </c>
      <c r="J348" s="124">
        <v>0</v>
      </c>
      <c r="K348" s="124">
        <v>0</v>
      </c>
      <c r="L348" s="124">
        <v>0</v>
      </c>
      <c r="M348" s="124">
        <v>0</v>
      </c>
      <c r="N348" s="124">
        <v>0</v>
      </c>
      <c r="O348" s="124">
        <v>0</v>
      </c>
      <c r="P348" s="124">
        <v>0</v>
      </c>
      <c r="Q348" s="124">
        <v>0</v>
      </c>
    </row>
    <row r="349" spans="2:18" hidden="1" outlineLevel="1" x14ac:dyDescent="0.3">
      <c r="B349" s="1" t="s">
        <v>47</v>
      </c>
      <c r="C349" s="121" t="s">
        <v>116</v>
      </c>
      <c r="D349" s="122" t="s">
        <v>35</v>
      </c>
      <c r="E349" s="125">
        <v>0</v>
      </c>
      <c r="F349" s="125">
        <v>0</v>
      </c>
      <c r="G349" s="125">
        <v>0</v>
      </c>
      <c r="H349" s="125">
        <v>0</v>
      </c>
      <c r="I349" s="125">
        <v>0</v>
      </c>
      <c r="J349" s="125">
        <v>0</v>
      </c>
      <c r="K349" s="125">
        <v>0</v>
      </c>
      <c r="L349" s="125">
        <v>0</v>
      </c>
      <c r="M349" s="125">
        <v>0</v>
      </c>
      <c r="N349" s="125">
        <v>0</v>
      </c>
      <c r="O349" s="125">
        <v>0</v>
      </c>
      <c r="P349" s="125">
        <v>0</v>
      </c>
      <c r="Q349" s="125">
        <v>0</v>
      </c>
    </row>
    <row r="350" spans="2:18" hidden="1" outlineLevel="1" x14ac:dyDescent="0.3">
      <c r="C350" s="4" t="s">
        <v>123</v>
      </c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7"/>
    </row>
    <row r="351" spans="2:18" hidden="1" outlineLevel="1" x14ac:dyDescent="0.3">
      <c r="B351" s="2" t="s">
        <v>49</v>
      </c>
      <c r="C351" s="118" t="s">
        <v>116</v>
      </c>
      <c r="D351" s="119" t="s">
        <v>22</v>
      </c>
      <c r="E351" s="120">
        <v>0</v>
      </c>
      <c r="F351" s="120">
        <v>0</v>
      </c>
      <c r="G351" s="120">
        <v>0</v>
      </c>
      <c r="H351" s="120">
        <v>0</v>
      </c>
      <c r="I351" s="120">
        <v>0</v>
      </c>
      <c r="J351" s="120">
        <v>0</v>
      </c>
      <c r="K351" s="120">
        <v>0</v>
      </c>
      <c r="L351" s="120">
        <v>0</v>
      </c>
      <c r="M351" s="120">
        <v>0</v>
      </c>
      <c r="N351" s="120">
        <v>0</v>
      </c>
      <c r="O351" s="120">
        <v>0</v>
      </c>
      <c r="P351" s="120">
        <v>0</v>
      </c>
      <c r="Q351" s="120">
        <v>0</v>
      </c>
    </row>
    <row r="352" spans="2:18" hidden="1" outlineLevel="1" x14ac:dyDescent="0.3">
      <c r="B352" s="2" t="s">
        <v>49</v>
      </c>
      <c r="C352" s="121" t="s">
        <v>116</v>
      </c>
      <c r="D352" s="122" t="s">
        <v>23</v>
      </c>
      <c r="E352" s="123">
        <v>0</v>
      </c>
      <c r="F352" s="123">
        <v>0</v>
      </c>
      <c r="G352" s="123">
        <v>0</v>
      </c>
      <c r="H352" s="123">
        <v>0</v>
      </c>
      <c r="I352" s="123">
        <v>0</v>
      </c>
      <c r="J352" s="123">
        <v>0</v>
      </c>
      <c r="K352" s="123">
        <v>0</v>
      </c>
      <c r="L352" s="123">
        <v>0</v>
      </c>
      <c r="M352" s="123">
        <v>0</v>
      </c>
      <c r="N352" s="123">
        <v>0</v>
      </c>
      <c r="O352" s="123">
        <v>0</v>
      </c>
      <c r="P352" s="123">
        <v>0</v>
      </c>
      <c r="Q352" s="123">
        <v>0</v>
      </c>
      <c r="R352" s="14"/>
    </row>
    <row r="353" spans="2:18" hidden="1" outlineLevel="1" x14ac:dyDescent="0.3">
      <c r="B353" s="2" t="s">
        <v>49</v>
      </c>
      <c r="C353" s="118" t="s">
        <v>116</v>
      </c>
      <c r="D353" s="119" t="s">
        <v>24</v>
      </c>
      <c r="E353" s="120">
        <v>0</v>
      </c>
      <c r="F353" s="120">
        <v>0</v>
      </c>
      <c r="G353" s="120">
        <v>0</v>
      </c>
      <c r="H353" s="120">
        <v>0</v>
      </c>
      <c r="I353" s="120">
        <v>0</v>
      </c>
      <c r="J353" s="120">
        <v>0</v>
      </c>
      <c r="K353" s="120">
        <v>0</v>
      </c>
      <c r="L353" s="120">
        <v>0</v>
      </c>
      <c r="M353" s="120">
        <v>0</v>
      </c>
      <c r="N353" s="120">
        <v>0</v>
      </c>
      <c r="O353" s="120">
        <v>0</v>
      </c>
      <c r="P353" s="120">
        <v>0</v>
      </c>
      <c r="Q353" s="120">
        <v>0</v>
      </c>
    </row>
    <row r="354" spans="2:18" hidden="1" outlineLevel="1" x14ac:dyDescent="0.3">
      <c r="C354" s="4" t="s">
        <v>50</v>
      </c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7"/>
    </row>
    <row r="355" spans="2:18" hidden="1" outlineLevel="1" x14ac:dyDescent="0.3">
      <c r="B355" s="1" t="s">
        <v>50</v>
      </c>
      <c r="C355" s="118" t="s">
        <v>116</v>
      </c>
      <c r="D355" s="119" t="s">
        <v>26</v>
      </c>
      <c r="E355" s="124">
        <v>0</v>
      </c>
      <c r="F355" s="124">
        <v>0</v>
      </c>
      <c r="G355" s="124">
        <v>0</v>
      </c>
      <c r="H355" s="124">
        <v>0</v>
      </c>
      <c r="I355" s="124">
        <v>0</v>
      </c>
      <c r="J355" s="124">
        <v>0</v>
      </c>
      <c r="K355" s="124">
        <v>0</v>
      </c>
      <c r="L355" s="124">
        <v>0</v>
      </c>
      <c r="M355" s="124">
        <v>0</v>
      </c>
      <c r="N355" s="124">
        <v>0</v>
      </c>
      <c r="O355" s="124">
        <v>0</v>
      </c>
      <c r="P355" s="124">
        <v>0</v>
      </c>
      <c r="Q355" s="124">
        <v>0</v>
      </c>
    </row>
    <row r="356" spans="2:18" hidden="1" outlineLevel="1" x14ac:dyDescent="0.3">
      <c r="B356" s="1" t="s">
        <v>50</v>
      </c>
      <c r="C356" s="121" t="s">
        <v>116</v>
      </c>
      <c r="D356" s="122" t="s">
        <v>27</v>
      </c>
      <c r="E356" s="125">
        <v>0</v>
      </c>
      <c r="F356" s="125">
        <v>0</v>
      </c>
      <c r="G356" s="125">
        <v>0</v>
      </c>
      <c r="H356" s="125">
        <v>0</v>
      </c>
      <c r="I356" s="125">
        <v>0</v>
      </c>
      <c r="J356" s="125">
        <v>0</v>
      </c>
      <c r="K356" s="125">
        <v>0</v>
      </c>
      <c r="L356" s="125">
        <v>0</v>
      </c>
      <c r="M356" s="125">
        <v>0</v>
      </c>
      <c r="N356" s="125">
        <v>0</v>
      </c>
      <c r="O356" s="125">
        <v>0</v>
      </c>
      <c r="P356" s="125">
        <v>0</v>
      </c>
      <c r="Q356" s="125">
        <v>0</v>
      </c>
    </row>
    <row r="357" spans="2:18" hidden="1" outlineLevel="1" x14ac:dyDescent="0.3">
      <c r="B357" s="1" t="s">
        <v>50</v>
      </c>
      <c r="C357" s="118" t="s">
        <v>116</v>
      </c>
      <c r="D357" s="119" t="s">
        <v>28</v>
      </c>
      <c r="E357" s="124">
        <v>0</v>
      </c>
      <c r="F357" s="124">
        <v>0</v>
      </c>
      <c r="G357" s="124">
        <v>0</v>
      </c>
      <c r="H357" s="124">
        <v>0</v>
      </c>
      <c r="I357" s="124">
        <v>0</v>
      </c>
      <c r="J357" s="124">
        <v>0</v>
      </c>
      <c r="K357" s="124">
        <v>0</v>
      </c>
      <c r="L357" s="124">
        <v>0</v>
      </c>
      <c r="M357" s="124">
        <v>0</v>
      </c>
      <c r="N357" s="124">
        <v>0</v>
      </c>
      <c r="O357" s="124">
        <v>0</v>
      </c>
      <c r="P357" s="124">
        <v>0</v>
      </c>
      <c r="Q357" s="124">
        <v>0</v>
      </c>
    </row>
    <row r="358" spans="2:18" hidden="1" outlineLevel="1" x14ac:dyDescent="0.3">
      <c r="B358" s="1" t="s">
        <v>50</v>
      </c>
      <c r="C358" s="121" t="s">
        <v>116</v>
      </c>
      <c r="D358" s="122" t="s">
        <v>35</v>
      </c>
      <c r="E358" s="125">
        <v>0</v>
      </c>
      <c r="F358" s="125">
        <v>0</v>
      </c>
      <c r="G358" s="125">
        <v>0</v>
      </c>
      <c r="H358" s="125">
        <v>0</v>
      </c>
      <c r="I358" s="125">
        <v>0</v>
      </c>
      <c r="J358" s="125">
        <v>0</v>
      </c>
      <c r="K358" s="125">
        <v>0</v>
      </c>
      <c r="L358" s="125">
        <v>0</v>
      </c>
      <c r="M358" s="125">
        <v>0</v>
      </c>
      <c r="N358" s="125">
        <v>0</v>
      </c>
      <c r="O358" s="125">
        <v>0</v>
      </c>
      <c r="P358" s="125">
        <v>0</v>
      </c>
      <c r="Q358" s="125">
        <v>0</v>
      </c>
    </row>
    <row r="359" spans="2:18" hidden="1" outlineLevel="1" x14ac:dyDescent="0.3">
      <c r="C359" s="4" t="s">
        <v>124</v>
      </c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7"/>
    </row>
    <row r="360" spans="2:18" hidden="1" outlineLevel="1" x14ac:dyDescent="0.3">
      <c r="B360" s="2" t="s">
        <v>52</v>
      </c>
      <c r="C360" s="118" t="s">
        <v>116</v>
      </c>
      <c r="D360" s="119" t="s">
        <v>22</v>
      </c>
      <c r="E360" s="120">
        <v>0</v>
      </c>
      <c r="F360" s="120">
        <v>0</v>
      </c>
      <c r="G360" s="120">
        <v>0</v>
      </c>
      <c r="H360" s="120">
        <v>0</v>
      </c>
      <c r="I360" s="120">
        <v>0</v>
      </c>
      <c r="J360" s="120">
        <v>0</v>
      </c>
      <c r="K360" s="120">
        <v>0</v>
      </c>
      <c r="L360" s="120">
        <v>0</v>
      </c>
      <c r="M360" s="120">
        <v>0</v>
      </c>
      <c r="N360" s="120">
        <v>0</v>
      </c>
      <c r="O360" s="120">
        <v>0</v>
      </c>
      <c r="P360" s="120">
        <v>0</v>
      </c>
      <c r="Q360" s="120">
        <v>0</v>
      </c>
    </row>
    <row r="361" spans="2:18" hidden="1" outlineLevel="1" x14ac:dyDescent="0.3">
      <c r="B361" s="2" t="s">
        <v>52</v>
      </c>
      <c r="C361" s="121" t="s">
        <v>116</v>
      </c>
      <c r="D361" s="122" t="s">
        <v>23</v>
      </c>
      <c r="E361" s="123">
        <v>0</v>
      </c>
      <c r="F361" s="123">
        <v>0</v>
      </c>
      <c r="G361" s="123">
        <v>0</v>
      </c>
      <c r="H361" s="123">
        <v>0</v>
      </c>
      <c r="I361" s="123">
        <v>0</v>
      </c>
      <c r="J361" s="123">
        <v>0</v>
      </c>
      <c r="K361" s="123">
        <v>0</v>
      </c>
      <c r="L361" s="123">
        <v>0</v>
      </c>
      <c r="M361" s="123">
        <v>0</v>
      </c>
      <c r="N361" s="123">
        <v>0</v>
      </c>
      <c r="O361" s="123">
        <v>0</v>
      </c>
      <c r="P361" s="123">
        <v>0</v>
      </c>
      <c r="Q361" s="123">
        <v>0</v>
      </c>
      <c r="R361" s="14"/>
    </row>
    <row r="362" spans="2:18" hidden="1" outlineLevel="1" x14ac:dyDescent="0.3">
      <c r="B362" s="2" t="s">
        <v>52</v>
      </c>
      <c r="C362" s="118" t="s">
        <v>116</v>
      </c>
      <c r="D362" s="119" t="s">
        <v>24</v>
      </c>
      <c r="E362" s="120">
        <v>0</v>
      </c>
      <c r="F362" s="120">
        <v>0</v>
      </c>
      <c r="G362" s="120">
        <v>0</v>
      </c>
      <c r="H362" s="120">
        <v>0</v>
      </c>
      <c r="I362" s="120">
        <v>0</v>
      </c>
      <c r="J362" s="120">
        <v>0</v>
      </c>
      <c r="K362" s="120">
        <v>0</v>
      </c>
      <c r="L362" s="120">
        <v>0</v>
      </c>
      <c r="M362" s="120">
        <v>0</v>
      </c>
      <c r="N362" s="120">
        <v>0</v>
      </c>
      <c r="O362" s="120">
        <v>0</v>
      </c>
      <c r="P362" s="120">
        <v>0</v>
      </c>
      <c r="Q362" s="120">
        <v>0</v>
      </c>
    </row>
    <row r="363" spans="2:18" hidden="1" outlineLevel="1" x14ac:dyDescent="0.3">
      <c r="C363" s="4" t="s">
        <v>53</v>
      </c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7"/>
    </row>
    <row r="364" spans="2:18" hidden="1" outlineLevel="1" x14ac:dyDescent="0.3">
      <c r="B364" s="1" t="s">
        <v>53</v>
      </c>
      <c r="C364" s="118" t="s">
        <v>116</v>
      </c>
      <c r="D364" s="119" t="s">
        <v>26</v>
      </c>
      <c r="E364" s="124">
        <v>0</v>
      </c>
      <c r="F364" s="124">
        <v>0</v>
      </c>
      <c r="G364" s="124">
        <v>0</v>
      </c>
      <c r="H364" s="124">
        <v>0</v>
      </c>
      <c r="I364" s="124">
        <v>0</v>
      </c>
      <c r="J364" s="124">
        <v>0</v>
      </c>
      <c r="K364" s="124">
        <v>0</v>
      </c>
      <c r="L364" s="124">
        <v>0</v>
      </c>
      <c r="M364" s="124">
        <v>0</v>
      </c>
      <c r="N364" s="124">
        <v>0</v>
      </c>
      <c r="O364" s="124">
        <v>0</v>
      </c>
      <c r="P364" s="124">
        <v>0</v>
      </c>
      <c r="Q364" s="124">
        <v>0</v>
      </c>
    </row>
    <row r="365" spans="2:18" hidden="1" outlineLevel="1" x14ac:dyDescent="0.3">
      <c r="B365" s="1" t="s">
        <v>53</v>
      </c>
      <c r="C365" s="121" t="s">
        <v>116</v>
      </c>
      <c r="D365" s="122" t="s">
        <v>27</v>
      </c>
      <c r="E365" s="125">
        <v>0</v>
      </c>
      <c r="F365" s="125">
        <v>0</v>
      </c>
      <c r="G365" s="125">
        <v>0</v>
      </c>
      <c r="H365" s="125">
        <v>0</v>
      </c>
      <c r="I365" s="125">
        <v>0</v>
      </c>
      <c r="J365" s="125">
        <v>0</v>
      </c>
      <c r="K365" s="125">
        <v>0</v>
      </c>
      <c r="L365" s="125">
        <v>0</v>
      </c>
      <c r="M365" s="125">
        <v>0</v>
      </c>
      <c r="N365" s="125">
        <v>0</v>
      </c>
      <c r="O365" s="125">
        <v>0</v>
      </c>
      <c r="P365" s="125">
        <v>0</v>
      </c>
      <c r="Q365" s="125">
        <v>0</v>
      </c>
    </row>
    <row r="366" spans="2:18" hidden="1" outlineLevel="1" x14ac:dyDescent="0.3">
      <c r="B366" s="1" t="s">
        <v>53</v>
      </c>
      <c r="C366" s="118" t="s">
        <v>116</v>
      </c>
      <c r="D366" s="119" t="s">
        <v>28</v>
      </c>
      <c r="E366" s="124">
        <v>0</v>
      </c>
      <c r="F366" s="124">
        <v>0</v>
      </c>
      <c r="G366" s="124">
        <v>0</v>
      </c>
      <c r="H366" s="124">
        <v>0</v>
      </c>
      <c r="I366" s="124">
        <v>0</v>
      </c>
      <c r="J366" s="124">
        <v>0</v>
      </c>
      <c r="K366" s="124">
        <v>0</v>
      </c>
      <c r="L366" s="124">
        <v>0</v>
      </c>
      <c r="M366" s="124">
        <v>0</v>
      </c>
      <c r="N366" s="124">
        <v>0</v>
      </c>
      <c r="O366" s="124">
        <v>0</v>
      </c>
      <c r="P366" s="124">
        <v>0</v>
      </c>
      <c r="Q366" s="124">
        <v>0</v>
      </c>
    </row>
    <row r="367" spans="2:18" hidden="1" outlineLevel="1" x14ac:dyDescent="0.3">
      <c r="B367" s="1" t="s">
        <v>53</v>
      </c>
      <c r="C367" s="121" t="s">
        <v>116</v>
      </c>
      <c r="D367" s="122" t="s">
        <v>35</v>
      </c>
      <c r="E367" s="125">
        <v>0</v>
      </c>
      <c r="F367" s="125">
        <v>0</v>
      </c>
      <c r="G367" s="125">
        <v>0</v>
      </c>
      <c r="H367" s="125">
        <v>0</v>
      </c>
      <c r="I367" s="125">
        <v>0</v>
      </c>
      <c r="J367" s="125">
        <v>0</v>
      </c>
      <c r="K367" s="125">
        <v>0</v>
      </c>
      <c r="L367" s="125">
        <v>0</v>
      </c>
      <c r="M367" s="125">
        <v>0</v>
      </c>
      <c r="N367" s="125">
        <v>0</v>
      </c>
      <c r="O367" s="125">
        <v>0</v>
      </c>
      <c r="P367" s="125">
        <v>0</v>
      </c>
      <c r="Q367" s="125">
        <v>0</v>
      </c>
    </row>
    <row r="368" spans="2:18" hidden="1" outlineLevel="1" x14ac:dyDescent="0.3">
      <c r="C368" s="4" t="s">
        <v>125</v>
      </c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7"/>
    </row>
    <row r="369" spans="1:18" hidden="1" outlineLevel="1" x14ac:dyDescent="0.3">
      <c r="B369" s="2" t="s">
        <v>55</v>
      </c>
      <c r="C369" s="118" t="s">
        <v>116</v>
      </c>
      <c r="D369" s="119" t="s">
        <v>22</v>
      </c>
      <c r="E369" s="120">
        <v>0</v>
      </c>
      <c r="F369" s="120">
        <v>0</v>
      </c>
      <c r="G369" s="120">
        <v>0</v>
      </c>
      <c r="H369" s="120">
        <v>0</v>
      </c>
      <c r="I369" s="120">
        <v>0</v>
      </c>
      <c r="J369" s="120">
        <v>0</v>
      </c>
      <c r="K369" s="120">
        <v>0</v>
      </c>
      <c r="L369" s="120">
        <v>0</v>
      </c>
      <c r="M369" s="120">
        <v>0</v>
      </c>
      <c r="N369" s="120">
        <v>0</v>
      </c>
      <c r="O369" s="120">
        <v>0</v>
      </c>
      <c r="P369" s="120">
        <v>0</v>
      </c>
      <c r="Q369" s="120">
        <v>0</v>
      </c>
    </row>
    <row r="370" spans="1:18" hidden="1" outlineLevel="1" x14ac:dyDescent="0.3">
      <c r="B370" s="2" t="s">
        <v>55</v>
      </c>
      <c r="C370" s="121" t="s">
        <v>116</v>
      </c>
      <c r="D370" s="122" t="s">
        <v>23</v>
      </c>
      <c r="E370" s="123">
        <v>0</v>
      </c>
      <c r="F370" s="123">
        <v>0</v>
      </c>
      <c r="G370" s="123">
        <v>0</v>
      </c>
      <c r="H370" s="123">
        <v>0</v>
      </c>
      <c r="I370" s="123">
        <v>0</v>
      </c>
      <c r="J370" s="123">
        <v>0</v>
      </c>
      <c r="K370" s="123">
        <v>0</v>
      </c>
      <c r="L370" s="123">
        <v>0</v>
      </c>
      <c r="M370" s="123">
        <v>0</v>
      </c>
      <c r="N370" s="123">
        <v>0</v>
      </c>
      <c r="O370" s="123">
        <v>0</v>
      </c>
      <c r="P370" s="123">
        <v>0</v>
      </c>
      <c r="Q370" s="123">
        <v>0</v>
      </c>
      <c r="R370" s="14"/>
    </row>
    <row r="371" spans="1:18" hidden="1" outlineLevel="1" x14ac:dyDescent="0.3">
      <c r="B371" s="2" t="s">
        <v>55</v>
      </c>
      <c r="C371" s="118" t="s">
        <v>116</v>
      </c>
      <c r="D371" s="119" t="s">
        <v>24</v>
      </c>
      <c r="E371" s="120">
        <v>0</v>
      </c>
      <c r="F371" s="120">
        <v>0</v>
      </c>
      <c r="G371" s="120">
        <v>0</v>
      </c>
      <c r="H371" s="120">
        <v>0</v>
      </c>
      <c r="I371" s="120">
        <v>0</v>
      </c>
      <c r="J371" s="120">
        <v>0</v>
      </c>
      <c r="K371" s="120">
        <v>0</v>
      </c>
      <c r="L371" s="120">
        <v>0</v>
      </c>
      <c r="M371" s="120">
        <v>0</v>
      </c>
      <c r="N371" s="120">
        <v>0</v>
      </c>
      <c r="O371" s="120">
        <v>0</v>
      </c>
      <c r="P371" s="120">
        <v>0</v>
      </c>
      <c r="Q371" s="120">
        <v>0</v>
      </c>
      <c r="R371" s="14"/>
    </row>
    <row r="372" spans="1:18" hidden="1" outlineLevel="1" x14ac:dyDescent="0.3">
      <c r="C372" s="4" t="s">
        <v>56</v>
      </c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7"/>
    </row>
    <row r="373" spans="1:18" hidden="1" outlineLevel="1" x14ac:dyDescent="0.3">
      <c r="B373" s="1" t="s">
        <v>56</v>
      </c>
      <c r="C373" s="118" t="s">
        <v>116</v>
      </c>
      <c r="D373" s="119" t="s">
        <v>26</v>
      </c>
      <c r="E373" s="124">
        <v>0</v>
      </c>
      <c r="F373" s="124">
        <v>0</v>
      </c>
      <c r="G373" s="124">
        <v>0</v>
      </c>
      <c r="H373" s="124">
        <v>0</v>
      </c>
      <c r="I373" s="124">
        <v>0</v>
      </c>
      <c r="J373" s="124">
        <v>0</v>
      </c>
      <c r="K373" s="124">
        <v>0</v>
      </c>
      <c r="L373" s="124">
        <v>0</v>
      </c>
      <c r="M373" s="124">
        <v>0</v>
      </c>
      <c r="N373" s="124">
        <v>0</v>
      </c>
      <c r="O373" s="124">
        <v>0</v>
      </c>
      <c r="P373" s="124">
        <v>0</v>
      </c>
      <c r="Q373" s="124">
        <v>0</v>
      </c>
    </row>
    <row r="374" spans="1:18" hidden="1" outlineLevel="1" x14ac:dyDescent="0.3">
      <c r="B374" s="1" t="s">
        <v>56</v>
      </c>
      <c r="C374" s="121" t="s">
        <v>116</v>
      </c>
      <c r="D374" s="122" t="s">
        <v>27</v>
      </c>
      <c r="E374" s="125">
        <v>0</v>
      </c>
      <c r="F374" s="125">
        <v>0</v>
      </c>
      <c r="G374" s="125">
        <v>0</v>
      </c>
      <c r="H374" s="125">
        <v>0</v>
      </c>
      <c r="I374" s="125">
        <v>0</v>
      </c>
      <c r="J374" s="125">
        <v>0</v>
      </c>
      <c r="K374" s="125">
        <v>0</v>
      </c>
      <c r="L374" s="125">
        <v>0</v>
      </c>
      <c r="M374" s="125">
        <v>0</v>
      </c>
      <c r="N374" s="125">
        <v>0</v>
      </c>
      <c r="O374" s="125">
        <v>0</v>
      </c>
      <c r="P374" s="125">
        <v>0</v>
      </c>
      <c r="Q374" s="125">
        <v>0</v>
      </c>
    </row>
    <row r="375" spans="1:18" hidden="1" outlineLevel="1" x14ac:dyDescent="0.3">
      <c r="B375" s="1" t="s">
        <v>56</v>
      </c>
      <c r="C375" s="118" t="s">
        <v>116</v>
      </c>
      <c r="D375" s="119" t="s">
        <v>28</v>
      </c>
      <c r="E375" s="124">
        <v>0</v>
      </c>
      <c r="F375" s="124">
        <v>0</v>
      </c>
      <c r="G375" s="124">
        <v>0</v>
      </c>
      <c r="H375" s="124">
        <v>0</v>
      </c>
      <c r="I375" s="124">
        <v>0</v>
      </c>
      <c r="J375" s="124">
        <v>0</v>
      </c>
      <c r="K375" s="124">
        <v>0</v>
      </c>
      <c r="L375" s="124">
        <v>0</v>
      </c>
      <c r="M375" s="124">
        <v>0</v>
      </c>
      <c r="N375" s="124">
        <v>0</v>
      </c>
      <c r="O375" s="124">
        <v>0</v>
      </c>
      <c r="P375" s="124">
        <v>0</v>
      </c>
      <c r="Q375" s="124">
        <v>0</v>
      </c>
    </row>
    <row r="376" spans="1:18" hidden="1" outlineLevel="1" x14ac:dyDescent="0.3">
      <c r="B376" s="1" t="s">
        <v>56</v>
      </c>
      <c r="C376" s="121" t="s">
        <v>116</v>
      </c>
      <c r="D376" s="122" t="s">
        <v>35</v>
      </c>
      <c r="E376" s="125">
        <v>0</v>
      </c>
      <c r="F376" s="125">
        <v>0</v>
      </c>
      <c r="G376" s="125">
        <v>0</v>
      </c>
      <c r="H376" s="125">
        <v>0</v>
      </c>
      <c r="I376" s="125">
        <v>0</v>
      </c>
      <c r="J376" s="125">
        <v>0</v>
      </c>
      <c r="K376" s="125">
        <v>0</v>
      </c>
      <c r="L376" s="125">
        <v>0</v>
      </c>
      <c r="M376" s="125">
        <v>0</v>
      </c>
      <c r="N376" s="125">
        <v>0</v>
      </c>
      <c r="O376" s="125">
        <v>0</v>
      </c>
      <c r="P376" s="125">
        <v>0</v>
      </c>
      <c r="Q376" s="125">
        <v>0</v>
      </c>
    </row>
    <row r="377" spans="1:18" collapsed="1" x14ac:dyDescent="0.3">
      <c r="C377" s="17"/>
      <c r="D377" s="17"/>
      <c r="E377" s="18"/>
      <c r="F377" s="18"/>
      <c r="G377" s="18"/>
      <c r="H377" s="18"/>
      <c r="I377" s="18"/>
      <c r="J377" s="18"/>
      <c r="K377" s="19"/>
      <c r="L377" s="19"/>
      <c r="M377" s="19"/>
      <c r="N377" s="19"/>
      <c r="O377" s="19"/>
      <c r="P377" s="19"/>
      <c r="Q377" s="19"/>
    </row>
    <row r="378" spans="1:18" x14ac:dyDescent="0.3">
      <c r="A378" s="1">
        <v>4</v>
      </c>
      <c r="C378" s="20" t="s">
        <v>0</v>
      </c>
      <c r="D378" s="20" t="s">
        <v>1</v>
      </c>
      <c r="E378" s="3" t="s">
        <v>126</v>
      </c>
      <c r="F378" s="3" t="s">
        <v>127</v>
      </c>
      <c r="G378" s="3" t="s">
        <v>128</v>
      </c>
      <c r="H378" s="3" t="s">
        <v>129</v>
      </c>
      <c r="I378" s="3" t="s">
        <v>130</v>
      </c>
      <c r="J378" s="3" t="s">
        <v>131</v>
      </c>
      <c r="K378" s="3" t="s">
        <v>132</v>
      </c>
      <c r="L378" s="3" t="s">
        <v>133</v>
      </c>
      <c r="M378" s="3" t="s">
        <v>134</v>
      </c>
      <c r="N378" s="3" t="s">
        <v>135</v>
      </c>
      <c r="O378" s="3" t="s">
        <v>136</v>
      </c>
      <c r="P378" s="3" t="s">
        <v>137</v>
      </c>
      <c r="Q378" s="3" t="s">
        <v>138</v>
      </c>
    </row>
    <row r="379" spans="1:18" x14ac:dyDescent="0.3">
      <c r="B379" s="14"/>
      <c r="C379" s="4" t="s">
        <v>15</v>
      </c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6"/>
    </row>
    <row r="380" spans="1:18" x14ac:dyDescent="0.3">
      <c r="B380" s="2" t="s">
        <v>15</v>
      </c>
      <c r="C380" s="7" t="s">
        <v>139</v>
      </c>
      <c r="D380" s="8" t="s">
        <v>17</v>
      </c>
      <c r="E380" s="9">
        <v>665658389.84339988</v>
      </c>
      <c r="F380" s="10">
        <v>53033400.409999996</v>
      </c>
      <c r="G380" s="10">
        <v>59526691.073399998</v>
      </c>
      <c r="H380" s="10">
        <v>57850719.839999996</v>
      </c>
      <c r="I380" s="10">
        <v>59523296.230000004</v>
      </c>
      <c r="J380" s="10">
        <v>53545138.43999999</v>
      </c>
      <c r="K380" s="10">
        <v>56680381.650000006</v>
      </c>
      <c r="L380" s="10">
        <v>58744691.510000013</v>
      </c>
      <c r="M380" s="10">
        <v>51436878.579999991</v>
      </c>
      <c r="N380" s="10">
        <v>52340670.390000023</v>
      </c>
      <c r="O380" s="10">
        <v>54128102.839999974</v>
      </c>
      <c r="P380" s="10">
        <v>53634757.86999999</v>
      </c>
      <c r="Q380" s="10">
        <v>55213661.009999998</v>
      </c>
    </row>
    <row r="381" spans="1:18" x14ac:dyDescent="0.3">
      <c r="B381" s="2" t="s">
        <v>15</v>
      </c>
      <c r="C381" s="11" t="s">
        <v>139</v>
      </c>
      <c r="D381" s="12" t="s">
        <v>18</v>
      </c>
      <c r="E381" s="13">
        <v>647228090.56340003</v>
      </c>
      <c r="F381" s="13">
        <v>52127942.019999996</v>
      </c>
      <c r="G381" s="13">
        <v>57961895.7434</v>
      </c>
      <c r="H381" s="13">
        <v>56276316.569999993</v>
      </c>
      <c r="I381" s="13">
        <v>57812460.260000005</v>
      </c>
      <c r="J381" s="13">
        <v>51924029.139999986</v>
      </c>
      <c r="K381" s="13">
        <v>55725438.640000008</v>
      </c>
      <c r="L381" s="13">
        <v>57007501.480000004</v>
      </c>
      <c r="M381" s="13">
        <v>49866419.019999996</v>
      </c>
      <c r="N381" s="13">
        <v>50674144.110000007</v>
      </c>
      <c r="O381" s="13">
        <v>52424017.369999982</v>
      </c>
      <c r="P381" s="13">
        <v>51930048.359999999</v>
      </c>
      <c r="Q381" s="13">
        <v>53497877.850000001</v>
      </c>
      <c r="R381" s="14"/>
    </row>
    <row r="382" spans="1:18" x14ac:dyDescent="0.3">
      <c r="B382" s="2" t="s">
        <v>15</v>
      </c>
      <c r="C382" s="7" t="s">
        <v>139</v>
      </c>
      <c r="D382" s="8" t="s">
        <v>19</v>
      </c>
      <c r="E382" s="9">
        <v>18430299.280000001</v>
      </c>
      <c r="F382" s="9">
        <v>905458.39000000013</v>
      </c>
      <c r="G382" s="9">
        <v>1564795.3299999998</v>
      </c>
      <c r="H382" s="9">
        <v>1574403.2699999998</v>
      </c>
      <c r="I382" s="9">
        <v>1710835.97</v>
      </c>
      <c r="J382" s="9">
        <v>1621109.3000000003</v>
      </c>
      <c r="K382" s="9">
        <v>954943.01000000024</v>
      </c>
      <c r="L382" s="9">
        <v>1737190.0300000003</v>
      </c>
      <c r="M382" s="9">
        <v>1570459.5600000003</v>
      </c>
      <c r="N382" s="9">
        <v>1666526.28</v>
      </c>
      <c r="O382" s="9">
        <v>1704085.4700000004</v>
      </c>
      <c r="P382" s="9">
        <v>1704709.5100000002</v>
      </c>
      <c r="Q382" s="9">
        <v>1715783.1600000001</v>
      </c>
    </row>
    <row r="383" spans="1:18" x14ac:dyDescent="0.3">
      <c r="C383" s="4" t="s">
        <v>20</v>
      </c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6"/>
    </row>
    <row r="384" spans="1:18" x14ac:dyDescent="0.3">
      <c r="B384" s="2" t="s">
        <v>21</v>
      </c>
      <c r="C384" s="7" t="s">
        <v>139</v>
      </c>
      <c r="D384" s="8" t="s">
        <v>22</v>
      </c>
      <c r="E384" s="9">
        <v>647419487.5400002</v>
      </c>
      <c r="F384" s="10">
        <v>52898983.209999979</v>
      </c>
      <c r="G384" s="10">
        <v>57931283.079999804</v>
      </c>
      <c r="H384" s="10">
        <v>56074459.390000135</v>
      </c>
      <c r="I384" s="10">
        <v>57832962.34999992</v>
      </c>
      <c r="J384" s="10">
        <v>52271144.409999982</v>
      </c>
      <c r="K384" s="10">
        <v>56339863.730000108</v>
      </c>
      <c r="L384" s="10">
        <v>57356694.770000018</v>
      </c>
      <c r="M384" s="10">
        <v>49834113.450000264</v>
      </c>
      <c r="N384" s="10">
        <v>50513589.320000045</v>
      </c>
      <c r="O384" s="10">
        <v>51905366.289999865</v>
      </c>
      <c r="P384" s="10">
        <v>51615915.429999955</v>
      </c>
      <c r="Q384" s="10">
        <v>52845112.109999992</v>
      </c>
    </row>
    <row r="385" spans="2:18" x14ac:dyDescent="0.3">
      <c r="B385" s="2" t="s">
        <v>21</v>
      </c>
      <c r="C385" s="11" t="s">
        <v>139</v>
      </c>
      <c r="D385" s="12" t="s">
        <v>23</v>
      </c>
      <c r="E385" s="13">
        <v>631536577.25999999</v>
      </c>
      <c r="F385" s="13">
        <v>51605258.749999978</v>
      </c>
      <c r="G385" s="13">
        <v>56632555.089999802</v>
      </c>
      <c r="H385" s="13">
        <v>54804586.710000135</v>
      </c>
      <c r="I385" s="13">
        <v>56436056.679999918</v>
      </c>
      <c r="J385" s="13">
        <v>50978938.729999982</v>
      </c>
      <c r="K385" s="13">
        <v>55058399.050000109</v>
      </c>
      <c r="L385" s="13">
        <v>55919887.300000019</v>
      </c>
      <c r="M385" s="13">
        <v>48543127.740000263</v>
      </c>
      <c r="N385" s="13">
        <v>49165609.350000046</v>
      </c>
      <c r="O385" s="13">
        <v>50588961.739999868</v>
      </c>
      <c r="P385" s="13">
        <v>50288799.849999957</v>
      </c>
      <c r="Q385" s="13">
        <v>51514396.269999988</v>
      </c>
      <c r="R385" s="14"/>
    </row>
    <row r="386" spans="2:18" x14ac:dyDescent="0.3">
      <c r="B386" s="2" t="s">
        <v>21</v>
      </c>
      <c r="C386" s="7" t="s">
        <v>139</v>
      </c>
      <c r="D386" s="8" t="s">
        <v>24</v>
      </c>
      <c r="E386" s="9">
        <v>15882910.280000001</v>
      </c>
      <c r="F386" s="9">
        <v>1293724.4599999993</v>
      </c>
      <c r="G386" s="9">
        <v>1298727.99</v>
      </c>
      <c r="H386" s="9">
        <v>1269872.6800000002</v>
      </c>
      <c r="I386" s="9">
        <v>1396905.67</v>
      </c>
      <c r="J386" s="9">
        <v>1292205.6800000006</v>
      </c>
      <c r="K386" s="9">
        <v>1281464.68</v>
      </c>
      <c r="L386" s="9">
        <v>1436807.4700000007</v>
      </c>
      <c r="M386" s="9">
        <v>1290985.7100000007</v>
      </c>
      <c r="N386" s="9">
        <v>1347979.97</v>
      </c>
      <c r="O386" s="9">
        <v>1316404.5500000003</v>
      </c>
      <c r="P386" s="9">
        <v>1327115.58</v>
      </c>
      <c r="Q386" s="9">
        <v>1330715.8400000005</v>
      </c>
    </row>
    <row r="387" spans="2:18" hidden="1" outlineLevel="2" x14ac:dyDescent="0.3">
      <c r="C387" s="4" t="s">
        <v>25</v>
      </c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6"/>
    </row>
    <row r="388" spans="2:18" hidden="1" outlineLevel="2" x14ac:dyDescent="0.3">
      <c r="B388" s="1" t="s">
        <v>25</v>
      </c>
      <c r="C388" s="7" t="s">
        <v>139</v>
      </c>
      <c r="D388" s="8" t="s">
        <v>26</v>
      </c>
      <c r="E388" s="15">
        <v>0.97260020668005032</v>
      </c>
      <c r="F388" s="15">
        <v>0.99746542369599456</v>
      </c>
      <c r="G388" s="15">
        <v>0.97319844317513027</v>
      </c>
      <c r="H388" s="15">
        <v>0.96929579346786809</v>
      </c>
      <c r="I388" s="15">
        <v>0.97160214593176131</v>
      </c>
      <c r="J388" s="15">
        <v>0.97620710176279435</v>
      </c>
      <c r="K388" s="15">
        <v>0.99399231427017221</v>
      </c>
      <c r="L388" s="15">
        <v>0.97637238864785392</v>
      </c>
      <c r="M388" s="15">
        <v>0.96884015565783332</v>
      </c>
      <c r="N388" s="15">
        <v>0.96509251684424258</v>
      </c>
      <c r="O388" s="15">
        <v>0.95893562801248722</v>
      </c>
      <c r="P388" s="15">
        <v>0.9623594377941761</v>
      </c>
      <c r="Q388" s="15">
        <v>0.95710212189025057</v>
      </c>
    </row>
    <row r="389" spans="2:18" hidden="1" outlineLevel="2" x14ac:dyDescent="0.3">
      <c r="B389" s="1" t="s">
        <v>25</v>
      </c>
      <c r="C389" s="11" t="s">
        <v>139</v>
      </c>
      <c r="D389" s="12" t="s">
        <v>27</v>
      </c>
      <c r="E389" s="16">
        <v>0.97575582158410201</v>
      </c>
      <c r="F389" s="16">
        <v>0.98997306914975691</v>
      </c>
      <c r="G389" s="16">
        <v>0.97706526613130029</v>
      </c>
      <c r="H389" s="16">
        <v>0.97384814874709813</v>
      </c>
      <c r="I389" s="16">
        <v>0.97619192171012981</v>
      </c>
      <c r="J389" s="16">
        <v>0.98179859256584645</v>
      </c>
      <c r="K389" s="16">
        <v>0.9880298907235322</v>
      </c>
      <c r="L389" s="16">
        <v>0.98092156029006894</v>
      </c>
      <c r="M389" s="16">
        <v>0.97346327837439062</v>
      </c>
      <c r="N389" s="16">
        <v>0.97023068102096932</v>
      </c>
      <c r="O389" s="16">
        <v>0.96499589840571365</v>
      </c>
      <c r="P389" s="16">
        <v>0.96839501287150265</v>
      </c>
      <c r="Q389" s="16">
        <v>0.96292410727839717</v>
      </c>
    </row>
    <row r="390" spans="2:18" hidden="1" outlineLevel="2" x14ac:dyDescent="0.3">
      <c r="B390" s="1" t="s">
        <v>25</v>
      </c>
      <c r="C390" s="7" t="s">
        <v>139</v>
      </c>
      <c r="D390" s="8" t="s">
        <v>28</v>
      </c>
      <c r="E390" s="15">
        <v>0.86178254832983914</v>
      </c>
      <c r="F390" s="15">
        <v>1.4288060879307762</v>
      </c>
      <c r="G390" s="15">
        <v>0.82996668324668388</v>
      </c>
      <c r="H390" s="15">
        <v>0.80657395992324143</v>
      </c>
      <c r="I390" s="15">
        <v>0.81650473481686259</v>
      </c>
      <c r="J390" s="15">
        <v>0.79711200225672652</v>
      </c>
      <c r="K390" s="15">
        <v>1.3419279125358481</v>
      </c>
      <c r="L390" s="15">
        <v>0.82708710341838676</v>
      </c>
      <c r="M390" s="15">
        <v>0.82204326865952559</v>
      </c>
      <c r="N390" s="15">
        <v>0.80885611356815801</v>
      </c>
      <c r="O390" s="15">
        <v>0.7724991340956624</v>
      </c>
      <c r="P390" s="15">
        <v>0.77849954623647277</v>
      </c>
      <c r="Q390" s="15">
        <v>0.77557343551501023</v>
      </c>
    </row>
    <row r="391" spans="2:18" hidden="1" outlineLevel="2" x14ac:dyDescent="0.3">
      <c r="C391" s="4" t="s">
        <v>140</v>
      </c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6"/>
    </row>
    <row r="392" spans="2:18" hidden="1" outlineLevel="2" x14ac:dyDescent="0.3">
      <c r="B392" s="2" t="s">
        <v>30</v>
      </c>
      <c r="C392" s="7" t="s">
        <v>139</v>
      </c>
      <c r="D392" s="8" t="s">
        <v>22</v>
      </c>
      <c r="E392" s="9">
        <v>563024788.03550029</v>
      </c>
      <c r="F392" s="10">
        <v>51476220.63000004</v>
      </c>
      <c r="G392" s="10">
        <v>56084119.149999887</v>
      </c>
      <c r="H392" s="10">
        <v>54251956.690000072</v>
      </c>
      <c r="I392" s="10">
        <v>55640864.109999962</v>
      </c>
      <c r="J392" s="10">
        <v>50076434.330000028</v>
      </c>
      <c r="K392" s="10">
        <v>53617826.669999987</v>
      </c>
      <c r="L392" s="10">
        <v>54046676.580000021</v>
      </c>
      <c r="M392" s="10">
        <v>46141405.380000129</v>
      </c>
      <c r="N392" s="10">
        <v>45760589.050000042</v>
      </c>
      <c r="O392" s="10">
        <v>45153426.789999999</v>
      </c>
      <c r="P392" s="10">
        <v>37296899.715500027</v>
      </c>
      <c r="Q392" s="10">
        <v>13478368.939999998</v>
      </c>
    </row>
    <row r="393" spans="2:18" hidden="1" outlineLevel="2" x14ac:dyDescent="0.3">
      <c r="B393" s="2" t="s">
        <v>30</v>
      </c>
      <c r="C393" s="11" t="s">
        <v>139</v>
      </c>
      <c r="D393" s="12" t="s">
        <v>23</v>
      </c>
      <c r="E393" s="13">
        <v>550317775.11550021</v>
      </c>
      <c r="F393" s="13">
        <v>50302829.520000041</v>
      </c>
      <c r="G393" s="13">
        <v>54910408.119999886</v>
      </c>
      <c r="H393" s="13">
        <v>53108034.280000076</v>
      </c>
      <c r="I393" s="13">
        <v>54382924.29999996</v>
      </c>
      <c r="J393" s="13">
        <v>48920393.120000027</v>
      </c>
      <c r="K393" s="13">
        <v>52472989.329999991</v>
      </c>
      <c r="L393" s="13">
        <v>52825488.000000022</v>
      </c>
      <c r="M393" s="13">
        <v>45068638.960000128</v>
      </c>
      <c r="N393" s="13">
        <v>44669439.910000041</v>
      </c>
      <c r="O393" s="13">
        <v>44131420.009999998</v>
      </c>
      <c r="P393" s="13">
        <v>36435747.225500025</v>
      </c>
      <c r="Q393" s="13">
        <v>13089462.339999998</v>
      </c>
      <c r="R393" s="14"/>
    </row>
    <row r="394" spans="2:18" hidden="1" outlineLevel="2" x14ac:dyDescent="0.3">
      <c r="B394" s="2" t="s">
        <v>30</v>
      </c>
      <c r="C394" s="7" t="s">
        <v>139</v>
      </c>
      <c r="D394" s="8" t="s">
        <v>24</v>
      </c>
      <c r="E394" s="9">
        <v>12707012.919999996</v>
      </c>
      <c r="F394" s="9">
        <v>1173391.1099999999</v>
      </c>
      <c r="G394" s="9">
        <v>1173711.03</v>
      </c>
      <c r="H394" s="9">
        <v>1143922.4099999997</v>
      </c>
      <c r="I394" s="9">
        <v>1257939.8100000005</v>
      </c>
      <c r="J394" s="9">
        <v>1156041.21</v>
      </c>
      <c r="K394" s="9">
        <v>1144837.3399999999</v>
      </c>
      <c r="L394" s="9">
        <v>1221188.58</v>
      </c>
      <c r="M394" s="9">
        <v>1072766.4199999997</v>
      </c>
      <c r="N394" s="9">
        <v>1091149.1399999997</v>
      </c>
      <c r="O394" s="9">
        <v>1022006.78</v>
      </c>
      <c r="P394" s="9">
        <v>861152.49</v>
      </c>
      <c r="Q394" s="9">
        <v>388906.60000000003</v>
      </c>
    </row>
    <row r="395" spans="2:18" hidden="1" outlineLevel="2" x14ac:dyDescent="0.3">
      <c r="C395" s="4" t="s">
        <v>31</v>
      </c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6"/>
    </row>
    <row r="396" spans="2:18" hidden="1" outlineLevel="2" x14ac:dyDescent="0.3">
      <c r="B396" s="1" t="s">
        <v>31</v>
      </c>
      <c r="C396" s="7" t="s">
        <v>139</v>
      </c>
      <c r="D396" s="8" t="s">
        <v>26</v>
      </c>
      <c r="E396" s="15">
        <v>0.84581640767414534</v>
      </c>
      <c r="F396" s="15">
        <v>0.97063775341649916</v>
      </c>
      <c r="G396" s="15">
        <v>0.94216759135569605</v>
      </c>
      <c r="H396" s="15">
        <v>0.93779224943175876</v>
      </c>
      <c r="I396" s="15">
        <v>0.93477457792326901</v>
      </c>
      <c r="J396" s="15">
        <v>0.93521906542669941</v>
      </c>
      <c r="K396" s="15">
        <v>0.94596798943748783</v>
      </c>
      <c r="L396" s="15">
        <v>0.92002656224349644</v>
      </c>
      <c r="M396" s="15">
        <v>0.89704909500362096</v>
      </c>
      <c r="N396" s="15">
        <v>0.87428358691299568</v>
      </c>
      <c r="O396" s="15">
        <v>0.8341956289041077</v>
      </c>
      <c r="P396" s="15">
        <v>0.6953867453993231</v>
      </c>
      <c r="Q396" s="15">
        <v>0.2441129367885761</v>
      </c>
    </row>
    <row r="397" spans="2:18" hidden="1" outlineLevel="2" x14ac:dyDescent="0.3">
      <c r="B397" s="1" t="s">
        <v>31</v>
      </c>
      <c r="C397" s="11" t="s">
        <v>139</v>
      </c>
      <c r="D397" s="12" t="s">
        <v>27</v>
      </c>
      <c r="E397" s="16">
        <v>0.85026868138009715</v>
      </c>
      <c r="F397" s="16">
        <v>0.96498782746305789</v>
      </c>
      <c r="G397" s="16">
        <v>0.94735355729375736</v>
      </c>
      <c r="H397" s="16">
        <v>0.94370132085565672</v>
      </c>
      <c r="I397" s="16">
        <v>0.94067825613066125</v>
      </c>
      <c r="J397" s="16">
        <v>0.94215325602138045</v>
      </c>
      <c r="K397" s="16">
        <v>0.94163438836234858</v>
      </c>
      <c r="L397" s="16">
        <v>0.92664099686131374</v>
      </c>
      <c r="M397" s="16">
        <v>0.90378735521242026</v>
      </c>
      <c r="N397" s="16">
        <v>0.88150358914863247</v>
      </c>
      <c r="O397" s="16">
        <v>0.84181682793456647</v>
      </c>
      <c r="P397" s="16">
        <v>0.70163129779723599</v>
      </c>
      <c r="Q397" s="16">
        <v>0.24467255274500571</v>
      </c>
    </row>
    <row r="398" spans="2:18" hidden="1" outlineLevel="2" x14ac:dyDescent="0.3">
      <c r="B398" s="1" t="s">
        <v>31</v>
      </c>
      <c r="C398" s="7" t="s">
        <v>139</v>
      </c>
      <c r="D398" s="8" t="s">
        <v>28</v>
      </c>
      <c r="E398" s="15">
        <v>0.68946318922716898</v>
      </c>
      <c r="F398" s="15">
        <v>1.2959083740998851</v>
      </c>
      <c r="G398" s="15">
        <v>0.75007319327825461</v>
      </c>
      <c r="H398" s="15">
        <v>0.72657522491045123</v>
      </c>
      <c r="I398" s="15">
        <v>0.73527785951332347</v>
      </c>
      <c r="J398" s="15">
        <v>0.71311737586108459</v>
      </c>
      <c r="K398" s="15">
        <v>1.1988540970628179</v>
      </c>
      <c r="L398" s="15">
        <v>0.70296775764940345</v>
      </c>
      <c r="M398" s="15">
        <v>0.68309076357241538</v>
      </c>
      <c r="N398" s="15">
        <v>0.65474463445004882</v>
      </c>
      <c r="O398" s="15">
        <v>0.59973915510235509</v>
      </c>
      <c r="P398" s="15">
        <v>0.50516084115703674</v>
      </c>
      <c r="Q398" s="15">
        <v>0.22666418989681655</v>
      </c>
    </row>
    <row r="399" spans="2:18" hidden="1" outlineLevel="2" x14ac:dyDescent="0.3">
      <c r="C399" s="4" t="s">
        <v>141</v>
      </c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6"/>
    </row>
    <row r="400" spans="2:18" hidden="1" outlineLevel="2" x14ac:dyDescent="0.3">
      <c r="B400" s="2" t="s">
        <v>33</v>
      </c>
      <c r="C400" s="7" t="s">
        <v>139</v>
      </c>
      <c r="D400" s="8" t="s">
        <v>22</v>
      </c>
      <c r="E400" s="9">
        <v>70425386.754500046</v>
      </c>
      <c r="F400" s="9">
        <v>702643.22</v>
      </c>
      <c r="G400" s="9">
        <v>867398.07000000053</v>
      </c>
      <c r="H400" s="9">
        <v>895320.99000000069</v>
      </c>
      <c r="I400" s="9">
        <v>1131993.100000001</v>
      </c>
      <c r="J400" s="9">
        <v>1209901.1900000018</v>
      </c>
      <c r="K400" s="9">
        <v>1540983.3499999985</v>
      </c>
      <c r="L400" s="9">
        <v>2101110.2699999991</v>
      </c>
      <c r="M400" s="9">
        <v>2554680.1599999941</v>
      </c>
      <c r="N400" s="9">
        <v>3528140.0799999959</v>
      </c>
      <c r="O400" s="9">
        <v>5336730.5900000054</v>
      </c>
      <c r="P400" s="9">
        <v>12801808.164499994</v>
      </c>
      <c r="Q400" s="9">
        <v>37754677.57000006</v>
      </c>
    </row>
    <row r="401" spans="2:18" hidden="1" outlineLevel="2" x14ac:dyDescent="0.3">
      <c r="B401" s="2" t="s">
        <v>33</v>
      </c>
      <c r="C401" s="11" t="s">
        <v>139</v>
      </c>
      <c r="D401" s="12" t="s">
        <v>23</v>
      </c>
      <c r="E401" s="13">
        <v>68346775.144500047</v>
      </c>
      <c r="F401" s="13">
        <v>655552.27</v>
      </c>
      <c r="G401" s="13">
        <v>818741.01000000059</v>
      </c>
      <c r="H401" s="13">
        <v>846592.35000000068</v>
      </c>
      <c r="I401" s="13">
        <v>1077449.2700000009</v>
      </c>
      <c r="J401" s="13">
        <v>1154549.8800000018</v>
      </c>
      <c r="K401" s="13">
        <v>1482206.2699999984</v>
      </c>
      <c r="L401" s="13">
        <v>1985955.2299999991</v>
      </c>
      <c r="M401" s="13">
        <v>2428238.6999999941</v>
      </c>
      <c r="N401" s="13">
        <v>3370970.7299999958</v>
      </c>
      <c r="O401" s="13">
        <v>5144669.8400000054</v>
      </c>
      <c r="P401" s="13">
        <v>12453345.674499994</v>
      </c>
      <c r="Q401" s="13">
        <v>36928503.920000061</v>
      </c>
      <c r="R401" s="14"/>
    </row>
    <row r="402" spans="2:18" hidden="1" outlineLevel="2" x14ac:dyDescent="0.3">
      <c r="B402" s="2" t="s">
        <v>33</v>
      </c>
      <c r="C402" s="7" t="s">
        <v>139</v>
      </c>
      <c r="D402" s="8" t="s">
        <v>24</v>
      </c>
      <c r="E402" s="9">
        <v>2078611.6099999999</v>
      </c>
      <c r="F402" s="9">
        <v>47090.950000000004</v>
      </c>
      <c r="G402" s="9">
        <v>48657.06</v>
      </c>
      <c r="H402" s="9">
        <v>48728.639999999985</v>
      </c>
      <c r="I402" s="9">
        <v>54543.83</v>
      </c>
      <c r="J402" s="9">
        <v>55351.310000000005</v>
      </c>
      <c r="K402" s="9">
        <v>58777.080000000009</v>
      </c>
      <c r="L402" s="9">
        <v>115155.04000000002</v>
      </c>
      <c r="M402" s="9">
        <v>126441.45999999999</v>
      </c>
      <c r="N402" s="9">
        <v>157169.34999999998</v>
      </c>
      <c r="O402" s="9">
        <v>192060.75</v>
      </c>
      <c r="P402" s="9">
        <v>348462.49</v>
      </c>
      <c r="Q402" s="9">
        <v>826173.65</v>
      </c>
    </row>
    <row r="403" spans="2:18" hidden="1" outlineLevel="2" x14ac:dyDescent="0.3">
      <c r="C403" s="4" t="s">
        <v>34</v>
      </c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6"/>
    </row>
    <row r="404" spans="2:18" hidden="1" outlineLevel="2" x14ac:dyDescent="0.3">
      <c r="B404" s="1" t="s">
        <v>34</v>
      </c>
      <c r="C404" s="7" t="s">
        <v>139</v>
      </c>
      <c r="D404" s="8" t="s">
        <v>26</v>
      </c>
      <c r="E404" s="15">
        <v>0.10579809077606314</v>
      </c>
      <c r="F404" s="15">
        <v>1.3249069729036446E-2</v>
      </c>
      <c r="G404" s="15">
        <v>1.457158216522478E-2</v>
      </c>
      <c r="H404" s="15">
        <v>1.5476401892253459E-2</v>
      </c>
      <c r="I404" s="15">
        <v>1.9017648075569302E-2</v>
      </c>
      <c r="J404" s="15">
        <v>2.2595911136839373E-2</v>
      </c>
      <c r="K404" s="15">
        <v>2.7187243718920836E-2</v>
      </c>
      <c r="L404" s="15">
        <v>3.5766810855451178E-2</v>
      </c>
      <c r="M404" s="15">
        <v>4.966631394684437E-2</v>
      </c>
      <c r="N404" s="15">
        <v>6.7407239030588859E-2</v>
      </c>
      <c r="O404" s="15">
        <v>9.8594451125972773E-2</v>
      </c>
      <c r="P404" s="15">
        <v>0.23868492509146844</v>
      </c>
      <c r="Q404" s="15">
        <v>0.6837923238446757</v>
      </c>
    </row>
    <row r="405" spans="2:18" hidden="1" outlineLevel="2" x14ac:dyDescent="0.3">
      <c r="B405" s="1" t="s">
        <v>34</v>
      </c>
      <c r="C405" s="11" t="s">
        <v>139</v>
      </c>
      <c r="D405" s="12" t="s">
        <v>27</v>
      </c>
      <c r="E405" s="16">
        <v>0.10559921014090326</v>
      </c>
      <c r="F405" s="16">
        <v>1.2575832549623451E-2</v>
      </c>
      <c r="G405" s="16">
        <v>1.4125504342104423E-2</v>
      </c>
      <c r="H405" s="16">
        <v>1.5043492566663569E-2</v>
      </c>
      <c r="I405" s="16">
        <v>1.8636973156900567E-2</v>
      </c>
      <c r="J405" s="16">
        <v>2.2235367692423302E-2</v>
      </c>
      <c r="K405" s="16">
        <v>2.6598377799687038E-2</v>
      </c>
      <c r="L405" s="16">
        <v>3.4836735139089262E-2</v>
      </c>
      <c r="M405" s="16">
        <v>4.8694868164206796E-2</v>
      </c>
      <c r="N405" s="16">
        <v>6.6522499574586211E-2</v>
      </c>
      <c r="O405" s="16">
        <v>9.8135741938466539E-2</v>
      </c>
      <c r="P405" s="16">
        <v>0.23981001496798904</v>
      </c>
      <c r="Q405" s="16">
        <v>0.69027979060294742</v>
      </c>
    </row>
    <row r="406" spans="2:18" hidden="1" outlineLevel="2" x14ac:dyDescent="0.3">
      <c r="B406" s="1" t="s">
        <v>34</v>
      </c>
      <c r="C406" s="7" t="s">
        <v>139</v>
      </c>
      <c r="D406" s="8" t="s">
        <v>28</v>
      </c>
      <c r="E406" s="15">
        <v>0.11278230366316655</v>
      </c>
      <c r="F406" s="15">
        <v>5.2007856484713781E-2</v>
      </c>
      <c r="G406" s="15">
        <v>3.1094839732171236E-2</v>
      </c>
      <c r="H406" s="15">
        <v>3.0950545472380776E-2</v>
      </c>
      <c r="I406" s="15">
        <v>3.188139070982942E-2</v>
      </c>
      <c r="J406" s="15">
        <v>3.4144095034184307E-2</v>
      </c>
      <c r="K406" s="15">
        <v>6.1550353669796477E-2</v>
      </c>
      <c r="L406" s="15">
        <v>6.6288107812822294E-2</v>
      </c>
      <c r="M406" s="15">
        <v>8.0512394728585027E-2</v>
      </c>
      <c r="N406" s="15">
        <v>9.4309553882342606E-2</v>
      </c>
      <c r="O406" s="15">
        <v>0.11270605458539586</v>
      </c>
      <c r="P406" s="15">
        <v>0.20441165368990047</v>
      </c>
      <c r="Q406" s="15">
        <v>0.48151402185343745</v>
      </c>
    </row>
    <row r="407" spans="2:18" hidden="1" outlineLevel="2" x14ac:dyDescent="0.3">
      <c r="B407" s="1" t="s">
        <v>34</v>
      </c>
      <c r="C407" s="11" t="s">
        <v>139</v>
      </c>
      <c r="D407" s="12" t="s">
        <v>35</v>
      </c>
      <c r="E407" s="16">
        <v>0.68618255146414908</v>
      </c>
      <c r="F407" s="16">
        <v>0.45122806565085222</v>
      </c>
      <c r="G407" s="16">
        <v>0.25196222164715176</v>
      </c>
      <c r="H407" s="16">
        <v>0.24878575018198115</v>
      </c>
      <c r="I407" s="16">
        <v>0.29156803390550684</v>
      </c>
      <c r="J407" s="16">
        <v>0.34880495759553704</v>
      </c>
      <c r="K407" s="16">
        <v>0.50316920351254846</v>
      </c>
      <c r="L407" s="16">
        <v>0.44723362980032133</v>
      </c>
      <c r="M407" s="16">
        <v>0.48242717194755341</v>
      </c>
      <c r="N407" s="16">
        <v>0.53618487336206788</v>
      </c>
      <c r="O407" s="16">
        <v>0.59464325623207537</v>
      </c>
      <c r="P407" s="16">
        <v>0.78356710184645417</v>
      </c>
      <c r="Q407" s="16">
        <v>0.90462233992939345</v>
      </c>
    </row>
    <row r="408" spans="2:18" hidden="1" outlineLevel="2" x14ac:dyDescent="0.3">
      <c r="C408" s="4" t="s">
        <v>142</v>
      </c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6"/>
    </row>
    <row r="409" spans="2:18" hidden="1" outlineLevel="2" x14ac:dyDescent="0.3">
      <c r="B409" s="2" t="s">
        <v>37</v>
      </c>
      <c r="C409" s="7" t="s">
        <v>139</v>
      </c>
      <c r="D409" s="8" t="s">
        <v>22</v>
      </c>
      <c r="E409" s="9">
        <v>7296503.5799999991</v>
      </c>
      <c r="F409" s="9">
        <v>343126.12999999966</v>
      </c>
      <c r="G409" s="9">
        <v>429028.04999999976</v>
      </c>
      <c r="H409" s="9">
        <v>452239.76000000065</v>
      </c>
      <c r="I409" s="9">
        <v>500412.64999999962</v>
      </c>
      <c r="J409" s="9">
        <v>516038.69000000018</v>
      </c>
      <c r="K409" s="9">
        <v>597191.6400000006</v>
      </c>
      <c r="L409" s="9">
        <v>646813.43999999959</v>
      </c>
      <c r="M409" s="9">
        <v>605587.18000000028</v>
      </c>
      <c r="N409" s="9">
        <v>656944.87999999931</v>
      </c>
      <c r="O409" s="9">
        <v>784445.64999999944</v>
      </c>
      <c r="P409" s="9">
        <v>843710.13999999966</v>
      </c>
      <c r="Q409" s="9">
        <v>920965.36999999976</v>
      </c>
    </row>
    <row r="410" spans="2:18" hidden="1" outlineLevel="2" x14ac:dyDescent="0.3">
      <c r="B410" s="2" t="s">
        <v>37</v>
      </c>
      <c r="C410" s="11" t="s">
        <v>139</v>
      </c>
      <c r="D410" s="12" t="s">
        <v>23</v>
      </c>
      <c r="E410" s="13">
        <v>6739393.9499999993</v>
      </c>
      <c r="F410" s="13">
        <v>307734.90999999968</v>
      </c>
      <c r="G410" s="13">
        <v>391494.56999999977</v>
      </c>
      <c r="H410" s="13">
        <v>413954.82000000065</v>
      </c>
      <c r="I410" s="13">
        <v>457525.5699999996</v>
      </c>
      <c r="J410" s="13">
        <v>476675.0900000002</v>
      </c>
      <c r="K410" s="13">
        <v>558287.85000000056</v>
      </c>
      <c r="L410" s="13">
        <v>594360.23999999964</v>
      </c>
      <c r="M410" s="13">
        <v>559087.80000000028</v>
      </c>
      <c r="N410" s="13">
        <v>606491.43999999936</v>
      </c>
      <c r="O410" s="13">
        <v>731591.96999999939</v>
      </c>
      <c r="P410" s="13">
        <v>785564.87999999966</v>
      </c>
      <c r="Q410" s="13">
        <v>856624.80999999971</v>
      </c>
      <c r="R410" s="14"/>
    </row>
    <row r="411" spans="2:18" hidden="1" outlineLevel="2" x14ac:dyDescent="0.3">
      <c r="B411" s="2" t="s">
        <v>37</v>
      </c>
      <c r="C411" s="7" t="s">
        <v>139</v>
      </c>
      <c r="D411" s="8" t="s">
        <v>24</v>
      </c>
      <c r="E411" s="9">
        <v>557109.63</v>
      </c>
      <c r="F411" s="9">
        <v>35391.219999999994</v>
      </c>
      <c r="G411" s="9">
        <v>37533.479999999989</v>
      </c>
      <c r="H411" s="9">
        <v>38284.94</v>
      </c>
      <c r="I411" s="9">
        <v>42887.079999999994</v>
      </c>
      <c r="J411" s="9">
        <v>39363.599999999984</v>
      </c>
      <c r="K411" s="9">
        <v>38903.79</v>
      </c>
      <c r="L411" s="9">
        <v>52453.19999999999</v>
      </c>
      <c r="M411" s="9">
        <v>46499.379999999983</v>
      </c>
      <c r="N411" s="9">
        <v>50453.439999999995</v>
      </c>
      <c r="O411" s="9">
        <v>52853.68</v>
      </c>
      <c r="P411" s="9">
        <v>58145.259999999995</v>
      </c>
      <c r="Q411" s="9">
        <v>64340.560000000019</v>
      </c>
    </row>
    <row r="412" spans="2:18" hidden="1" outlineLevel="2" x14ac:dyDescent="0.3">
      <c r="C412" s="4" t="s">
        <v>38</v>
      </c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6"/>
    </row>
    <row r="413" spans="2:18" hidden="1" outlineLevel="2" x14ac:dyDescent="0.3">
      <c r="B413" s="1" t="s">
        <v>38</v>
      </c>
      <c r="C413" s="7" t="s">
        <v>139</v>
      </c>
      <c r="D413" s="8" t="s">
        <v>26</v>
      </c>
      <c r="E413" s="15">
        <v>1.096133345771627E-2</v>
      </c>
      <c r="F413" s="15">
        <v>6.4700005533739014E-3</v>
      </c>
      <c r="G413" s="15">
        <v>7.2073223332871353E-3</v>
      </c>
      <c r="H413" s="15">
        <v>7.8173575238264601E-3</v>
      </c>
      <c r="I413" s="15">
        <v>8.4070050164290026E-3</v>
      </c>
      <c r="J413" s="15">
        <v>9.6374517843155344E-3</v>
      </c>
      <c r="K413" s="15">
        <v>1.0536125950732736E-2</v>
      </c>
      <c r="L413" s="15">
        <v>1.1010585354591464E-2</v>
      </c>
      <c r="M413" s="15">
        <v>1.1773404543942689E-2</v>
      </c>
      <c r="N413" s="15">
        <v>1.2551327201294546E-2</v>
      </c>
      <c r="O413" s="15">
        <v>1.4492391361263528E-2</v>
      </c>
      <c r="P413" s="15">
        <v>1.5730659995613024E-2</v>
      </c>
      <c r="Q413" s="15">
        <v>1.6680027246032455E-2</v>
      </c>
    </row>
    <row r="414" spans="2:18" hidden="1" outlineLevel="2" x14ac:dyDescent="0.3">
      <c r="B414" s="1" t="s">
        <v>38</v>
      </c>
      <c r="C414" s="11" t="s">
        <v>139</v>
      </c>
      <c r="D414" s="12" t="s">
        <v>27</v>
      </c>
      <c r="E414" s="16">
        <v>1.0412703107699608E-2</v>
      </c>
      <c r="F414" s="16">
        <v>5.9034540416333841E-3</v>
      </c>
      <c r="G414" s="16">
        <v>6.7543437801476404E-3</v>
      </c>
      <c r="H414" s="16">
        <v>7.3557554088512136E-3</v>
      </c>
      <c r="I414" s="16">
        <v>7.9139612454195794E-3</v>
      </c>
      <c r="J414" s="16">
        <v>9.180240784373005E-3</v>
      </c>
      <c r="K414" s="16">
        <v>1.0018545634188308E-2</v>
      </c>
      <c r="L414" s="16">
        <v>1.0426000518695239E-2</v>
      </c>
      <c r="M414" s="16">
        <v>1.1211709422643044E-2</v>
      </c>
      <c r="N414" s="16">
        <v>1.1968459470839186E-2</v>
      </c>
      <c r="O414" s="16">
        <v>1.3955282458353872E-2</v>
      </c>
      <c r="P414" s="16">
        <v>1.5127366617380128E-2</v>
      </c>
      <c r="Q414" s="16">
        <v>1.6012313841716242E-2</v>
      </c>
    </row>
    <row r="415" spans="2:18" hidden="1" outlineLevel="2" x14ac:dyDescent="0.3">
      <c r="B415" s="1" t="s">
        <v>38</v>
      </c>
      <c r="C415" s="7" t="s">
        <v>139</v>
      </c>
      <c r="D415" s="8" t="s">
        <v>28</v>
      </c>
      <c r="E415" s="15">
        <v>3.0227920965155374E-2</v>
      </c>
      <c r="F415" s="15">
        <v>3.9086522794272181E-2</v>
      </c>
      <c r="G415" s="15">
        <v>2.3986191216457679E-2</v>
      </c>
      <c r="H415" s="15">
        <v>2.4317111587299999E-2</v>
      </c>
      <c r="I415" s="15">
        <v>2.5067908760417281E-2</v>
      </c>
      <c r="J415" s="15">
        <v>2.4281891418425627E-2</v>
      </c>
      <c r="K415" s="15">
        <v>4.0739384018319579E-2</v>
      </c>
      <c r="L415" s="15">
        <v>3.019427874565915E-2</v>
      </c>
      <c r="M415" s="15">
        <v>2.9608772606662965E-2</v>
      </c>
      <c r="N415" s="15">
        <v>3.0274614091294134E-2</v>
      </c>
      <c r="O415" s="15">
        <v>3.1015862132783744E-2</v>
      </c>
      <c r="P415" s="15">
        <v>3.4108603054604877E-2</v>
      </c>
      <c r="Q415" s="15">
        <v>3.749923737449435E-2</v>
      </c>
    </row>
    <row r="416" spans="2:18" hidden="1" outlineLevel="2" x14ac:dyDescent="0.3">
      <c r="B416" s="1" t="s">
        <v>38</v>
      </c>
      <c r="C416" s="11" t="s">
        <v>139</v>
      </c>
      <c r="D416" s="12" t="s">
        <v>35</v>
      </c>
      <c r="E416" s="16">
        <v>0.22654169341277605</v>
      </c>
      <c r="F416" s="16">
        <v>0.40153475703838476</v>
      </c>
      <c r="G416" s="16">
        <v>0.16660158669813141</v>
      </c>
      <c r="H416" s="16">
        <v>0.16728294272070296</v>
      </c>
      <c r="I416" s="16">
        <v>0.18193919092959646</v>
      </c>
      <c r="J416" s="16">
        <v>0.22845671281494945</v>
      </c>
      <c r="K416" s="16">
        <v>0.39248342189450031</v>
      </c>
      <c r="L416" s="16">
        <v>0.24907092276541307</v>
      </c>
      <c r="M416" s="16">
        <v>0.22095326832850889</v>
      </c>
      <c r="N416" s="16">
        <v>0.21525475886780418</v>
      </c>
      <c r="O416" s="16">
        <v>0.21562875491816913</v>
      </c>
      <c r="P416" s="16">
        <v>0.23860243559509384</v>
      </c>
      <c r="Q416" s="16">
        <v>0.23136261248106632</v>
      </c>
    </row>
    <row r="417" spans="2:18" hidden="1" outlineLevel="2" x14ac:dyDescent="0.3">
      <c r="C417" s="4" t="s">
        <v>143</v>
      </c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6"/>
    </row>
    <row r="418" spans="2:18" hidden="1" outlineLevel="2" x14ac:dyDescent="0.3">
      <c r="B418" s="2" t="s">
        <v>40</v>
      </c>
      <c r="C418" s="7" t="s">
        <v>139</v>
      </c>
      <c r="D418" s="8" t="s">
        <v>22</v>
      </c>
      <c r="E418" s="9">
        <v>4833330.3500000024</v>
      </c>
      <c r="F418" s="9">
        <v>273132.2399999997</v>
      </c>
      <c r="G418" s="9">
        <v>339207.38</v>
      </c>
      <c r="H418" s="9">
        <v>338468.50000000023</v>
      </c>
      <c r="I418" s="9">
        <v>411031.85000000027</v>
      </c>
      <c r="J418" s="9">
        <v>345158.55000000069</v>
      </c>
      <c r="K418" s="9">
        <v>421747.28000000032</v>
      </c>
      <c r="L418" s="9">
        <v>418878.70000000036</v>
      </c>
      <c r="M418" s="9">
        <v>400582.22000000055</v>
      </c>
      <c r="N418" s="9">
        <v>415677.59000000043</v>
      </c>
      <c r="O418" s="9">
        <v>458621.08000000025</v>
      </c>
      <c r="P418" s="9">
        <v>493647.88</v>
      </c>
      <c r="Q418" s="9">
        <v>517177.07999999996</v>
      </c>
    </row>
    <row r="419" spans="2:18" hidden="1" outlineLevel="2" x14ac:dyDescent="0.3">
      <c r="B419" s="2" t="s">
        <v>40</v>
      </c>
      <c r="C419" s="11" t="s">
        <v>139</v>
      </c>
      <c r="D419" s="12" t="s">
        <v>23</v>
      </c>
      <c r="E419" s="13">
        <v>4490124.9400000023</v>
      </c>
      <c r="F419" s="13">
        <v>249250.70999999967</v>
      </c>
      <c r="G419" s="13">
        <v>314642.01</v>
      </c>
      <c r="H419" s="13">
        <v>313765.32000000024</v>
      </c>
      <c r="I419" s="13">
        <v>384919.20000000024</v>
      </c>
      <c r="J419" s="13">
        <v>318816.3800000007</v>
      </c>
      <c r="K419" s="13">
        <v>396689.10000000033</v>
      </c>
      <c r="L419" s="13">
        <v>388113.15000000037</v>
      </c>
      <c r="M419" s="13">
        <v>371228.88000000053</v>
      </c>
      <c r="N419" s="13">
        <v>383059.76000000042</v>
      </c>
      <c r="O419" s="13">
        <v>425837.76000000024</v>
      </c>
      <c r="P419" s="13">
        <v>460479.49</v>
      </c>
      <c r="Q419" s="13">
        <v>483323.17999999993</v>
      </c>
      <c r="R419" s="14"/>
    </row>
    <row r="420" spans="2:18" hidden="1" outlineLevel="2" x14ac:dyDescent="0.3">
      <c r="B420" s="2" t="s">
        <v>40</v>
      </c>
      <c r="C420" s="7" t="s">
        <v>139</v>
      </c>
      <c r="D420" s="8" t="s">
        <v>24</v>
      </c>
      <c r="E420" s="9">
        <v>343205.41000000015</v>
      </c>
      <c r="F420" s="9">
        <v>23881.530000000002</v>
      </c>
      <c r="G420" s="9">
        <v>24565.37</v>
      </c>
      <c r="H420" s="9">
        <v>24703.180000000008</v>
      </c>
      <c r="I420" s="9">
        <v>26112.650000000012</v>
      </c>
      <c r="J420" s="9">
        <v>26342.170000000009</v>
      </c>
      <c r="K420" s="9">
        <v>25058.180000000015</v>
      </c>
      <c r="L420" s="9">
        <v>30765.550000000007</v>
      </c>
      <c r="M420" s="9">
        <v>29353.340000000011</v>
      </c>
      <c r="N420" s="9">
        <v>32617.830000000016</v>
      </c>
      <c r="O420" s="9">
        <v>32783.320000000007</v>
      </c>
      <c r="P420" s="9">
        <v>33168.390000000014</v>
      </c>
      <c r="Q420" s="9">
        <v>33853.9</v>
      </c>
    </row>
    <row r="421" spans="2:18" hidden="1" outlineLevel="2" x14ac:dyDescent="0.3">
      <c r="C421" s="4" t="s">
        <v>41</v>
      </c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6"/>
    </row>
    <row r="422" spans="2:18" hidden="1" outlineLevel="2" x14ac:dyDescent="0.3">
      <c r="B422" s="1" t="s">
        <v>41</v>
      </c>
      <c r="C422" s="7" t="s">
        <v>139</v>
      </c>
      <c r="D422" s="8" t="s">
        <v>26</v>
      </c>
      <c r="E422" s="15">
        <v>7.2609771374429338E-3</v>
      </c>
      <c r="F422" s="15">
        <v>5.1501928574901974E-3</v>
      </c>
      <c r="G422" s="15">
        <v>5.6984081238739921E-3</v>
      </c>
      <c r="H422" s="15">
        <v>5.8507223580988423E-3</v>
      </c>
      <c r="I422" s="15">
        <v>6.9053946275380897E-3</v>
      </c>
      <c r="J422" s="15">
        <v>6.4461230292040079E-3</v>
      </c>
      <c r="K422" s="15">
        <v>7.4407981690080994E-3</v>
      </c>
      <c r="L422" s="15">
        <v>7.1304945048301996E-3</v>
      </c>
      <c r="M422" s="15">
        <v>7.7878407683112686E-3</v>
      </c>
      <c r="N422" s="15">
        <v>7.9417704607661638E-3</v>
      </c>
      <c r="O422" s="15">
        <v>8.4728829561173009E-3</v>
      </c>
      <c r="P422" s="15">
        <v>9.2038800882909642E-3</v>
      </c>
      <c r="Q422" s="15">
        <v>9.3668318771025095E-3</v>
      </c>
    </row>
    <row r="423" spans="2:18" hidden="1" outlineLevel="2" x14ac:dyDescent="0.3">
      <c r="B423" s="1" t="s">
        <v>41</v>
      </c>
      <c r="C423" s="11" t="s">
        <v>139</v>
      </c>
      <c r="D423" s="12" t="s">
        <v>27</v>
      </c>
      <c r="E423" s="16">
        <v>6.9374691943475935E-3</v>
      </c>
      <c r="F423" s="16">
        <v>4.7815183247473941E-3</v>
      </c>
      <c r="G423" s="16">
        <v>5.4284285557693757E-3</v>
      </c>
      <c r="H423" s="16">
        <v>5.5754416622082817E-3</v>
      </c>
      <c r="I423" s="16">
        <v>6.6580664145567056E-3</v>
      </c>
      <c r="J423" s="16">
        <v>6.1400547161005771E-3</v>
      </c>
      <c r="K423" s="16">
        <v>7.1186357556143999E-3</v>
      </c>
      <c r="L423" s="16">
        <v>6.808106651300311E-3</v>
      </c>
      <c r="M423" s="16">
        <v>7.4444663822985013E-3</v>
      </c>
      <c r="N423" s="16">
        <v>7.5592743938305137E-3</v>
      </c>
      <c r="O423" s="16">
        <v>8.122951680610592E-3</v>
      </c>
      <c r="P423" s="16">
        <v>8.8673033155634833E-3</v>
      </c>
      <c r="Q423" s="16">
        <v>9.034436494007583E-3</v>
      </c>
    </row>
    <row r="424" spans="2:18" hidden="1" outlineLevel="2" x14ac:dyDescent="0.3">
      <c r="B424" s="1" t="s">
        <v>41</v>
      </c>
      <c r="C424" s="7" t="s">
        <v>139</v>
      </c>
      <c r="D424" s="8" t="s">
        <v>28</v>
      </c>
      <c r="E424" s="15">
        <v>1.8621803411105548E-2</v>
      </c>
      <c r="F424" s="15">
        <v>2.6375071746808816E-2</v>
      </c>
      <c r="G424" s="15">
        <v>1.5698775123517274E-2</v>
      </c>
      <c r="H424" s="15">
        <v>1.5690503488347055E-2</v>
      </c>
      <c r="I424" s="15">
        <v>1.5263093866327824E-2</v>
      </c>
      <c r="J424" s="15">
        <v>1.6249471889403143E-2</v>
      </c>
      <c r="K424" s="15">
        <v>2.6240497849185793E-2</v>
      </c>
      <c r="L424" s="15">
        <v>1.7709950822133145E-2</v>
      </c>
      <c r="M424" s="15">
        <v>1.8690923821050195E-2</v>
      </c>
      <c r="N424" s="15">
        <v>1.9572346617900329E-2</v>
      </c>
      <c r="O424" s="15">
        <v>1.9238072606768953E-2</v>
      </c>
      <c r="P424" s="15">
        <v>1.9456916152242272E-2</v>
      </c>
      <c r="Q424" s="15">
        <v>1.9730873218268444E-2</v>
      </c>
    </row>
    <row r="425" spans="2:18" hidden="1" outlineLevel="2" x14ac:dyDescent="0.3">
      <c r="B425" s="1" t="s">
        <v>41</v>
      </c>
      <c r="C425" s="11" t="s">
        <v>139</v>
      </c>
      <c r="D425" s="12" t="s">
        <v>35</v>
      </c>
      <c r="E425" s="16">
        <v>0.19401839793949843</v>
      </c>
      <c r="F425" s="16">
        <v>0.53407639730778023</v>
      </c>
      <c r="G425" s="16">
        <v>0.15805421023240737</v>
      </c>
      <c r="H425" s="16">
        <v>0.15035009735242458</v>
      </c>
      <c r="I425" s="16">
        <v>0.18267868122807498</v>
      </c>
      <c r="J425" s="16">
        <v>0.19805234928422222</v>
      </c>
      <c r="K425" s="16">
        <v>0.45624882035794739</v>
      </c>
      <c r="L425" s="16">
        <v>0.21479954153119141</v>
      </c>
      <c r="M425" s="16">
        <v>0.1876082430759278</v>
      </c>
      <c r="N425" s="16">
        <v>0.17356084270991795</v>
      </c>
      <c r="O425" s="16">
        <v>0.16072230963281722</v>
      </c>
      <c r="P425" s="16">
        <v>0.18335273683966966</v>
      </c>
      <c r="Q425" s="16">
        <v>0.16903149937326636</v>
      </c>
    </row>
    <row r="426" spans="2:18" hidden="1" outlineLevel="2" x14ac:dyDescent="0.3">
      <c r="C426" s="4" t="s">
        <v>144</v>
      </c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6"/>
    </row>
    <row r="427" spans="2:18" hidden="1" outlineLevel="2" x14ac:dyDescent="0.3">
      <c r="B427" s="2" t="s">
        <v>43</v>
      </c>
      <c r="C427" s="7" t="s">
        <v>139</v>
      </c>
      <c r="D427" s="8" t="s">
        <v>22</v>
      </c>
      <c r="E427" s="9">
        <v>1839478.8200000008</v>
      </c>
      <c r="F427" s="9">
        <v>103860.98999999986</v>
      </c>
      <c r="G427" s="9">
        <v>211530.42999999985</v>
      </c>
      <c r="H427" s="9">
        <v>136473.45000000001</v>
      </c>
      <c r="I427" s="9">
        <v>148660.64000000007</v>
      </c>
      <c r="J427" s="9">
        <v>123611.65000000007</v>
      </c>
      <c r="K427" s="9">
        <v>162114.79000000021</v>
      </c>
      <c r="L427" s="9">
        <v>143215.78</v>
      </c>
      <c r="M427" s="9">
        <v>131858.51</v>
      </c>
      <c r="N427" s="9">
        <v>152237.71999999991</v>
      </c>
      <c r="O427" s="9">
        <v>172142.18000000023</v>
      </c>
      <c r="P427" s="9">
        <v>179849.53000000023</v>
      </c>
      <c r="Q427" s="9">
        <v>173923.15000000031</v>
      </c>
    </row>
    <row r="428" spans="2:18" hidden="1" outlineLevel="2" x14ac:dyDescent="0.3">
      <c r="B428" s="2" t="s">
        <v>43</v>
      </c>
      <c r="C428" s="11" t="s">
        <v>139</v>
      </c>
      <c r="D428" s="12" t="s">
        <v>23</v>
      </c>
      <c r="E428" s="13">
        <v>1642508.1100000008</v>
      </c>
      <c r="F428" s="13">
        <v>89891.339999999866</v>
      </c>
      <c r="G428" s="13">
        <v>197269.37999999986</v>
      </c>
      <c r="H428" s="13">
        <v>122239.94000000002</v>
      </c>
      <c r="I428" s="13">
        <v>133238.34000000008</v>
      </c>
      <c r="J428" s="13">
        <v>108504.26000000007</v>
      </c>
      <c r="K428" s="13">
        <v>148226.5000000002</v>
      </c>
      <c r="L428" s="13">
        <v>125970.68000000001</v>
      </c>
      <c r="M428" s="13">
        <v>115933.40000000001</v>
      </c>
      <c r="N428" s="13">
        <v>135647.50999999992</v>
      </c>
      <c r="O428" s="13">
        <v>155442.16000000024</v>
      </c>
      <c r="P428" s="13">
        <v>153662.58000000022</v>
      </c>
      <c r="Q428" s="13">
        <v>156482.02000000031</v>
      </c>
      <c r="R428" s="14"/>
    </row>
    <row r="429" spans="2:18" hidden="1" outlineLevel="2" x14ac:dyDescent="0.3">
      <c r="B429" s="2" t="s">
        <v>43</v>
      </c>
      <c r="C429" s="7" t="s">
        <v>139</v>
      </c>
      <c r="D429" s="8" t="s">
        <v>24</v>
      </c>
      <c r="E429" s="9">
        <v>196970.71000000002</v>
      </c>
      <c r="F429" s="9">
        <v>13969.649999999998</v>
      </c>
      <c r="G429" s="9">
        <v>14261.049999999996</v>
      </c>
      <c r="H429" s="9">
        <v>14233.510000000004</v>
      </c>
      <c r="I429" s="9">
        <v>15422.3</v>
      </c>
      <c r="J429" s="9">
        <v>15107.39</v>
      </c>
      <c r="K429" s="9">
        <v>13888.29</v>
      </c>
      <c r="L429" s="9">
        <v>17245.099999999999</v>
      </c>
      <c r="M429" s="9">
        <v>15925.11</v>
      </c>
      <c r="N429" s="9">
        <v>16590.21</v>
      </c>
      <c r="O429" s="9">
        <v>16700.019999999997</v>
      </c>
      <c r="P429" s="9">
        <v>26186.95</v>
      </c>
      <c r="Q429" s="9">
        <v>17441.129999999997</v>
      </c>
    </row>
    <row r="430" spans="2:18" hidden="1" outlineLevel="2" x14ac:dyDescent="0.3">
      <c r="C430" s="4" t="s">
        <v>44</v>
      </c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6"/>
    </row>
    <row r="431" spans="2:18" hidden="1" outlineLevel="2" x14ac:dyDescent="0.3">
      <c r="B431" s="1" t="s">
        <v>44</v>
      </c>
      <c r="C431" s="7" t="s">
        <v>139</v>
      </c>
      <c r="D431" s="8" t="s">
        <v>26</v>
      </c>
      <c r="E431" s="15">
        <v>2.7633976346827824E-3</v>
      </c>
      <c r="F431" s="15">
        <v>1.9584071395960458E-3</v>
      </c>
      <c r="G431" s="15">
        <v>3.553539197049775E-3</v>
      </c>
      <c r="H431" s="15">
        <v>2.3590622619294971E-3</v>
      </c>
      <c r="I431" s="15">
        <v>2.4975202889566195E-3</v>
      </c>
      <c r="J431" s="15">
        <v>2.3085503857369445E-3</v>
      </c>
      <c r="K431" s="15">
        <v>2.860156994020526E-3</v>
      </c>
      <c r="L431" s="15">
        <v>2.4379356894847358E-3</v>
      </c>
      <c r="M431" s="15">
        <v>2.5635013951112902E-3</v>
      </c>
      <c r="N431" s="15">
        <v>2.9085932385972224E-3</v>
      </c>
      <c r="O431" s="15">
        <v>3.1802736650283882E-3</v>
      </c>
      <c r="P431" s="15">
        <v>3.3532272194818106E-3</v>
      </c>
      <c r="Q431" s="15">
        <v>3.1500021338650283E-3</v>
      </c>
    </row>
    <row r="432" spans="2:18" hidden="1" outlineLevel="2" x14ac:dyDescent="0.3">
      <c r="B432" s="1" t="s">
        <v>44</v>
      </c>
      <c r="C432" s="11" t="s">
        <v>139</v>
      </c>
      <c r="D432" s="12" t="s">
        <v>27</v>
      </c>
      <c r="E432" s="16">
        <v>2.5377577610548826E-3</v>
      </c>
      <c r="F432" s="16">
        <v>1.7244367706960527E-3</v>
      </c>
      <c r="G432" s="16">
        <v>3.4034321595228794E-3</v>
      </c>
      <c r="H432" s="16">
        <v>2.1721382537172695E-3</v>
      </c>
      <c r="I432" s="16">
        <v>2.3046647625924797E-3</v>
      </c>
      <c r="J432" s="16">
        <v>2.0896733515699604E-3</v>
      </c>
      <c r="K432" s="16">
        <v>2.6599431716918323E-3</v>
      </c>
      <c r="L432" s="16">
        <v>2.2097211196704424E-3</v>
      </c>
      <c r="M432" s="16">
        <v>2.3248791928191684E-3</v>
      </c>
      <c r="N432" s="16">
        <v>2.6768584330806944E-3</v>
      </c>
      <c r="O432" s="16">
        <v>2.9650943937187292E-3</v>
      </c>
      <c r="P432" s="16">
        <v>2.9590301733352789E-3</v>
      </c>
      <c r="Q432" s="16">
        <v>2.9250135947215018E-3</v>
      </c>
    </row>
    <row r="433" spans="2:18" hidden="1" outlineLevel="2" x14ac:dyDescent="0.3">
      <c r="B433" s="1" t="s">
        <v>44</v>
      </c>
      <c r="C433" s="7" t="s">
        <v>139</v>
      </c>
      <c r="D433" s="8" t="s">
        <v>28</v>
      </c>
      <c r="E433" s="15">
        <v>1.0687331063242506E-2</v>
      </c>
      <c r="F433" s="15">
        <v>1.542826280509698E-2</v>
      </c>
      <c r="G433" s="15">
        <v>9.113683896283099E-3</v>
      </c>
      <c r="H433" s="15">
        <v>9.0405744647621359E-3</v>
      </c>
      <c r="I433" s="15">
        <v>9.0144819669649573E-3</v>
      </c>
      <c r="J433" s="15">
        <v>9.3191680536284602E-3</v>
      </c>
      <c r="K433" s="15">
        <v>1.4543579935728308E-2</v>
      </c>
      <c r="L433" s="15">
        <v>9.9270083883684253E-3</v>
      </c>
      <c r="M433" s="15">
        <v>1.0140413930811436E-2</v>
      </c>
      <c r="N433" s="15">
        <v>9.9549645265720015E-3</v>
      </c>
      <c r="O433" s="15">
        <v>9.799989668358591E-3</v>
      </c>
      <c r="P433" s="15">
        <v>1.5361532182688414E-2</v>
      </c>
      <c r="Q433" s="15">
        <v>1.016511317199313E-2</v>
      </c>
    </row>
    <row r="434" spans="2:18" hidden="1" outlineLevel="2" x14ac:dyDescent="0.3">
      <c r="B434" s="1" t="s">
        <v>44</v>
      </c>
      <c r="C434" s="11" t="s">
        <v>139</v>
      </c>
      <c r="D434" s="12" t="s">
        <v>35</v>
      </c>
      <c r="E434" s="16">
        <v>9.1614897072366738E-2</v>
      </c>
      <c r="F434" s="16">
        <v>0.43588122773644761</v>
      </c>
      <c r="G434" s="16">
        <v>0.11706565495572537</v>
      </c>
      <c r="H434" s="16">
        <v>7.1349940522309738E-2</v>
      </c>
      <c r="I434" s="16">
        <v>8.0838000539553936E-2</v>
      </c>
      <c r="J434" s="16">
        <v>8.84452973888913E-2</v>
      </c>
      <c r="K434" s="16">
        <v>0.3225313171520291</v>
      </c>
      <c r="L434" s="16">
        <v>9.3530961985603817E-2</v>
      </c>
      <c r="M434" s="16">
        <v>7.6015630687478783E-2</v>
      </c>
      <c r="N434" s="16">
        <v>7.6914199354415777E-2</v>
      </c>
      <c r="O434" s="16">
        <v>7.1879288852343015E-2</v>
      </c>
      <c r="P434" s="16">
        <v>8.1798420358083518E-2</v>
      </c>
      <c r="Q434" s="16">
        <v>6.8407104023033169E-2</v>
      </c>
    </row>
    <row r="435" spans="2:18" hidden="1" outlineLevel="2" x14ac:dyDescent="0.3">
      <c r="C435" s="4" t="s">
        <v>145</v>
      </c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7"/>
    </row>
    <row r="436" spans="2:18" hidden="1" outlineLevel="2" x14ac:dyDescent="0.3">
      <c r="B436" s="2" t="s">
        <v>46</v>
      </c>
      <c r="C436" s="118" t="s">
        <v>139</v>
      </c>
      <c r="D436" s="119" t="s">
        <v>22</v>
      </c>
      <c r="E436" s="120">
        <v>0</v>
      </c>
      <c r="F436" s="120">
        <v>0</v>
      </c>
      <c r="G436" s="120">
        <v>0</v>
      </c>
      <c r="H436" s="120">
        <v>0</v>
      </c>
      <c r="I436" s="120">
        <v>0</v>
      </c>
      <c r="J436" s="120">
        <v>0</v>
      </c>
      <c r="K436" s="120">
        <v>0</v>
      </c>
      <c r="L436" s="120">
        <v>0</v>
      </c>
      <c r="M436" s="120">
        <v>0</v>
      </c>
      <c r="N436" s="120">
        <v>0</v>
      </c>
      <c r="O436" s="120">
        <v>0</v>
      </c>
      <c r="P436" s="120">
        <v>0</v>
      </c>
      <c r="Q436" s="120">
        <v>0</v>
      </c>
    </row>
    <row r="437" spans="2:18" hidden="1" outlineLevel="2" x14ac:dyDescent="0.3">
      <c r="B437" s="2" t="s">
        <v>46</v>
      </c>
      <c r="C437" s="121" t="s">
        <v>139</v>
      </c>
      <c r="D437" s="122" t="s">
        <v>23</v>
      </c>
      <c r="E437" s="123">
        <v>0</v>
      </c>
      <c r="F437" s="123">
        <v>0</v>
      </c>
      <c r="G437" s="123">
        <v>0</v>
      </c>
      <c r="H437" s="123">
        <v>0</v>
      </c>
      <c r="I437" s="123">
        <v>0</v>
      </c>
      <c r="J437" s="123">
        <v>0</v>
      </c>
      <c r="K437" s="123">
        <v>0</v>
      </c>
      <c r="L437" s="123">
        <v>0</v>
      </c>
      <c r="M437" s="123">
        <v>0</v>
      </c>
      <c r="N437" s="123">
        <v>0</v>
      </c>
      <c r="O437" s="123">
        <v>0</v>
      </c>
      <c r="P437" s="123">
        <v>0</v>
      </c>
      <c r="Q437" s="123">
        <v>0</v>
      </c>
      <c r="R437" s="14"/>
    </row>
    <row r="438" spans="2:18" hidden="1" outlineLevel="2" x14ac:dyDescent="0.3">
      <c r="B438" s="2" t="s">
        <v>46</v>
      </c>
      <c r="C438" s="118" t="s">
        <v>139</v>
      </c>
      <c r="D438" s="119" t="s">
        <v>24</v>
      </c>
      <c r="E438" s="120">
        <v>0</v>
      </c>
      <c r="F438" s="120">
        <v>0</v>
      </c>
      <c r="G438" s="120">
        <v>0</v>
      </c>
      <c r="H438" s="120">
        <v>0</v>
      </c>
      <c r="I438" s="120">
        <v>0</v>
      </c>
      <c r="J438" s="120">
        <v>0</v>
      </c>
      <c r="K438" s="120">
        <v>0</v>
      </c>
      <c r="L438" s="120">
        <v>0</v>
      </c>
      <c r="M438" s="120">
        <v>0</v>
      </c>
      <c r="N438" s="120">
        <v>0</v>
      </c>
      <c r="O438" s="120">
        <v>0</v>
      </c>
      <c r="P438" s="120">
        <v>0</v>
      </c>
      <c r="Q438" s="120">
        <v>0</v>
      </c>
    </row>
    <row r="439" spans="2:18" hidden="1" outlineLevel="2" x14ac:dyDescent="0.3">
      <c r="C439" s="4" t="s">
        <v>47</v>
      </c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7"/>
    </row>
    <row r="440" spans="2:18" hidden="1" outlineLevel="2" x14ac:dyDescent="0.3">
      <c r="B440" s="1" t="s">
        <v>47</v>
      </c>
      <c r="C440" s="118" t="s">
        <v>139</v>
      </c>
      <c r="D440" s="119" t="s">
        <v>26</v>
      </c>
      <c r="E440" s="124">
        <v>0</v>
      </c>
      <c r="F440" s="124">
        <v>0</v>
      </c>
      <c r="G440" s="124">
        <v>0</v>
      </c>
      <c r="H440" s="124">
        <v>0</v>
      </c>
      <c r="I440" s="124">
        <v>0</v>
      </c>
      <c r="J440" s="124">
        <v>0</v>
      </c>
      <c r="K440" s="124">
        <v>0</v>
      </c>
      <c r="L440" s="124">
        <v>0</v>
      </c>
      <c r="M440" s="124">
        <v>0</v>
      </c>
      <c r="N440" s="124">
        <v>0</v>
      </c>
      <c r="O440" s="124">
        <v>0</v>
      </c>
      <c r="P440" s="124">
        <v>0</v>
      </c>
      <c r="Q440" s="124">
        <v>0</v>
      </c>
    </row>
    <row r="441" spans="2:18" hidden="1" outlineLevel="2" x14ac:dyDescent="0.3">
      <c r="B441" s="1" t="s">
        <v>47</v>
      </c>
      <c r="C441" s="121" t="s">
        <v>139</v>
      </c>
      <c r="D441" s="122" t="s">
        <v>27</v>
      </c>
      <c r="E441" s="125">
        <v>0</v>
      </c>
      <c r="F441" s="125">
        <v>0</v>
      </c>
      <c r="G441" s="125">
        <v>0</v>
      </c>
      <c r="H441" s="125">
        <v>0</v>
      </c>
      <c r="I441" s="125">
        <v>0</v>
      </c>
      <c r="J441" s="125">
        <v>0</v>
      </c>
      <c r="K441" s="125">
        <v>0</v>
      </c>
      <c r="L441" s="125">
        <v>0</v>
      </c>
      <c r="M441" s="125">
        <v>0</v>
      </c>
      <c r="N441" s="125">
        <v>0</v>
      </c>
      <c r="O441" s="125">
        <v>0</v>
      </c>
      <c r="P441" s="125">
        <v>0</v>
      </c>
      <c r="Q441" s="125">
        <v>0</v>
      </c>
    </row>
    <row r="442" spans="2:18" hidden="1" outlineLevel="2" x14ac:dyDescent="0.3">
      <c r="B442" s="1" t="s">
        <v>47</v>
      </c>
      <c r="C442" s="118" t="s">
        <v>139</v>
      </c>
      <c r="D442" s="119" t="s">
        <v>28</v>
      </c>
      <c r="E442" s="124">
        <v>0</v>
      </c>
      <c r="F442" s="124">
        <v>0</v>
      </c>
      <c r="G442" s="124">
        <v>0</v>
      </c>
      <c r="H442" s="124">
        <v>0</v>
      </c>
      <c r="I442" s="124">
        <v>0</v>
      </c>
      <c r="J442" s="124">
        <v>0</v>
      </c>
      <c r="K442" s="124">
        <v>0</v>
      </c>
      <c r="L442" s="124">
        <v>0</v>
      </c>
      <c r="M442" s="124">
        <v>0</v>
      </c>
      <c r="N442" s="124">
        <v>0</v>
      </c>
      <c r="O442" s="124">
        <v>0</v>
      </c>
      <c r="P442" s="124">
        <v>0</v>
      </c>
      <c r="Q442" s="124">
        <v>0</v>
      </c>
    </row>
    <row r="443" spans="2:18" hidden="1" outlineLevel="2" x14ac:dyDescent="0.3">
      <c r="B443" s="1" t="s">
        <v>47</v>
      </c>
      <c r="C443" s="121" t="s">
        <v>139</v>
      </c>
      <c r="D443" s="122" t="s">
        <v>35</v>
      </c>
      <c r="E443" s="125">
        <v>0</v>
      </c>
      <c r="F443" s="125">
        <v>0</v>
      </c>
      <c r="G443" s="125">
        <v>0</v>
      </c>
      <c r="H443" s="125">
        <v>0</v>
      </c>
      <c r="I443" s="125">
        <v>0</v>
      </c>
      <c r="J443" s="125">
        <v>0</v>
      </c>
      <c r="K443" s="125">
        <v>0</v>
      </c>
      <c r="L443" s="125">
        <v>0</v>
      </c>
      <c r="M443" s="125">
        <v>0</v>
      </c>
      <c r="N443" s="125">
        <v>0</v>
      </c>
      <c r="O443" s="125">
        <v>0</v>
      </c>
      <c r="P443" s="125">
        <v>0</v>
      </c>
      <c r="Q443" s="125">
        <v>0</v>
      </c>
    </row>
    <row r="444" spans="2:18" hidden="1" outlineLevel="2" x14ac:dyDescent="0.3">
      <c r="C444" s="4" t="s">
        <v>146</v>
      </c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7"/>
    </row>
    <row r="445" spans="2:18" hidden="1" outlineLevel="2" x14ac:dyDescent="0.3">
      <c r="B445" s="2" t="s">
        <v>49</v>
      </c>
      <c r="C445" s="118" t="s">
        <v>139</v>
      </c>
      <c r="D445" s="119" t="s">
        <v>22</v>
      </c>
      <c r="E445" s="120">
        <v>0</v>
      </c>
      <c r="F445" s="120">
        <v>0</v>
      </c>
      <c r="G445" s="120">
        <v>0</v>
      </c>
      <c r="H445" s="120">
        <v>0</v>
      </c>
      <c r="I445" s="120">
        <v>0</v>
      </c>
      <c r="J445" s="120">
        <v>0</v>
      </c>
      <c r="K445" s="120">
        <v>0</v>
      </c>
      <c r="L445" s="120">
        <v>0</v>
      </c>
      <c r="M445" s="120">
        <v>0</v>
      </c>
      <c r="N445" s="120">
        <v>0</v>
      </c>
      <c r="O445" s="120">
        <v>0</v>
      </c>
      <c r="P445" s="120">
        <v>0</v>
      </c>
      <c r="Q445" s="120">
        <v>0</v>
      </c>
    </row>
    <row r="446" spans="2:18" hidden="1" outlineLevel="2" x14ac:dyDescent="0.3">
      <c r="B446" s="2" t="s">
        <v>49</v>
      </c>
      <c r="C446" s="121" t="s">
        <v>139</v>
      </c>
      <c r="D446" s="122" t="s">
        <v>23</v>
      </c>
      <c r="E446" s="123">
        <v>0</v>
      </c>
      <c r="F446" s="123">
        <v>0</v>
      </c>
      <c r="G446" s="123">
        <v>0</v>
      </c>
      <c r="H446" s="123">
        <v>0</v>
      </c>
      <c r="I446" s="123">
        <v>0</v>
      </c>
      <c r="J446" s="123">
        <v>0</v>
      </c>
      <c r="K446" s="123">
        <v>0</v>
      </c>
      <c r="L446" s="123">
        <v>0</v>
      </c>
      <c r="M446" s="123">
        <v>0</v>
      </c>
      <c r="N446" s="123">
        <v>0</v>
      </c>
      <c r="O446" s="123">
        <v>0</v>
      </c>
      <c r="P446" s="123">
        <v>0</v>
      </c>
      <c r="Q446" s="123">
        <v>0</v>
      </c>
      <c r="R446" s="14"/>
    </row>
    <row r="447" spans="2:18" hidden="1" outlineLevel="2" x14ac:dyDescent="0.3">
      <c r="B447" s="2" t="s">
        <v>49</v>
      </c>
      <c r="C447" s="118" t="s">
        <v>139</v>
      </c>
      <c r="D447" s="119" t="s">
        <v>24</v>
      </c>
      <c r="E447" s="120">
        <v>0</v>
      </c>
      <c r="F447" s="120">
        <v>0</v>
      </c>
      <c r="G447" s="120">
        <v>0</v>
      </c>
      <c r="H447" s="120">
        <v>0</v>
      </c>
      <c r="I447" s="120">
        <v>0</v>
      </c>
      <c r="J447" s="120">
        <v>0</v>
      </c>
      <c r="K447" s="120">
        <v>0</v>
      </c>
      <c r="L447" s="120">
        <v>0</v>
      </c>
      <c r="M447" s="120">
        <v>0</v>
      </c>
      <c r="N447" s="120">
        <v>0</v>
      </c>
      <c r="O447" s="120">
        <v>0</v>
      </c>
      <c r="P447" s="120">
        <v>0</v>
      </c>
      <c r="Q447" s="120">
        <v>0</v>
      </c>
    </row>
    <row r="448" spans="2:18" hidden="1" outlineLevel="2" x14ac:dyDescent="0.3">
      <c r="C448" s="4" t="s">
        <v>50</v>
      </c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7"/>
    </row>
    <row r="449" spans="2:18" hidden="1" outlineLevel="2" x14ac:dyDescent="0.3">
      <c r="B449" s="1" t="s">
        <v>50</v>
      </c>
      <c r="C449" s="118" t="s">
        <v>139</v>
      </c>
      <c r="D449" s="119" t="s">
        <v>26</v>
      </c>
      <c r="E449" s="124">
        <v>0</v>
      </c>
      <c r="F449" s="124">
        <v>0</v>
      </c>
      <c r="G449" s="124">
        <v>0</v>
      </c>
      <c r="H449" s="124">
        <v>0</v>
      </c>
      <c r="I449" s="124">
        <v>0</v>
      </c>
      <c r="J449" s="124">
        <v>0</v>
      </c>
      <c r="K449" s="124">
        <v>0</v>
      </c>
      <c r="L449" s="124">
        <v>0</v>
      </c>
      <c r="M449" s="124">
        <v>0</v>
      </c>
      <c r="N449" s="124">
        <v>0</v>
      </c>
      <c r="O449" s="124">
        <v>0</v>
      </c>
      <c r="P449" s="124">
        <v>0</v>
      </c>
      <c r="Q449" s="124">
        <v>0</v>
      </c>
    </row>
    <row r="450" spans="2:18" hidden="1" outlineLevel="2" x14ac:dyDescent="0.3">
      <c r="B450" s="1" t="s">
        <v>50</v>
      </c>
      <c r="C450" s="121" t="s">
        <v>139</v>
      </c>
      <c r="D450" s="122" t="s">
        <v>27</v>
      </c>
      <c r="E450" s="125">
        <v>0</v>
      </c>
      <c r="F450" s="125">
        <v>0</v>
      </c>
      <c r="G450" s="125">
        <v>0</v>
      </c>
      <c r="H450" s="125">
        <v>0</v>
      </c>
      <c r="I450" s="125">
        <v>0</v>
      </c>
      <c r="J450" s="125">
        <v>0</v>
      </c>
      <c r="K450" s="125">
        <v>0</v>
      </c>
      <c r="L450" s="125">
        <v>0</v>
      </c>
      <c r="M450" s="125">
        <v>0</v>
      </c>
      <c r="N450" s="125">
        <v>0</v>
      </c>
      <c r="O450" s="125">
        <v>0</v>
      </c>
      <c r="P450" s="125">
        <v>0</v>
      </c>
      <c r="Q450" s="125">
        <v>0</v>
      </c>
    </row>
    <row r="451" spans="2:18" hidden="1" outlineLevel="2" x14ac:dyDescent="0.3">
      <c r="B451" s="1" t="s">
        <v>50</v>
      </c>
      <c r="C451" s="118" t="s">
        <v>139</v>
      </c>
      <c r="D451" s="119" t="s">
        <v>28</v>
      </c>
      <c r="E451" s="124">
        <v>0</v>
      </c>
      <c r="F451" s="124">
        <v>0</v>
      </c>
      <c r="G451" s="124">
        <v>0</v>
      </c>
      <c r="H451" s="124">
        <v>0</v>
      </c>
      <c r="I451" s="124">
        <v>0</v>
      </c>
      <c r="J451" s="124">
        <v>0</v>
      </c>
      <c r="K451" s="124">
        <v>0</v>
      </c>
      <c r="L451" s="124">
        <v>0</v>
      </c>
      <c r="M451" s="124">
        <v>0</v>
      </c>
      <c r="N451" s="124">
        <v>0</v>
      </c>
      <c r="O451" s="124">
        <v>0</v>
      </c>
      <c r="P451" s="124">
        <v>0</v>
      </c>
      <c r="Q451" s="124">
        <v>0</v>
      </c>
    </row>
    <row r="452" spans="2:18" hidden="1" outlineLevel="2" x14ac:dyDescent="0.3">
      <c r="B452" s="1" t="s">
        <v>50</v>
      </c>
      <c r="C452" s="121" t="s">
        <v>139</v>
      </c>
      <c r="D452" s="122" t="s">
        <v>35</v>
      </c>
      <c r="E452" s="125">
        <v>0</v>
      </c>
      <c r="F452" s="125">
        <v>0</v>
      </c>
      <c r="G452" s="125">
        <v>0</v>
      </c>
      <c r="H452" s="125">
        <v>0</v>
      </c>
      <c r="I452" s="125">
        <v>0</v>
      </c>
      <c r="J452" s="125">
        <v>0</v>
      </c>
      <c r="K452" s="125">
        <v>0</v>
      </c>
      <c r="L452" s="125">
        <v>0</v>
      </c>
      <c r="M452" s="125">
        <v>0</v>
      </c>
      <c r="N452" s="125">
        <v>0</v>
      </c>
      <c r="O452" s="125">
        <v>0</v>
      </c>
      <c r="P452" s="125">
        <v>0</v>
      </c>
      <c r="Q452" s="125">
        <v>0</v>
      </c>
    </row>
    <row r="453" spans="2:18" hidden="1" outlineLevel="2" x14ac:dyDescent="0.3">
      <c r="C453" s="4" t="s">
        <v>147</v>
      </c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7"/>
    </row>
    <row r="454" spans="2:18" hidden="1" outlineLevel="2" x14ac:dyDescent="0.3">
      <c r="B454" s="2" t="s">
        <v>52</v>
      </c>
      <c r="C454" s="118" t="s">
        <v>139</v>
      </c>
      <c r="D454" s="119" t="s">
        <v>22</v>
      </c>
      <c r="E454" s="120">
        <v>0</v>
      </c>
      <c r="F454" s="120">
        <v>0</v>
      </c>
      <c r="G454" s="120">
        <v>0</v>
      </c>
      <c r="H454" s="120">
        <v>0</v>
      </c>
      <c r="I454" s="120">
        <v>0</v>
      </c>
      <c r="J454" s="120">
        <v>0</v>
      </c>
      <c r="K454" s="120">
        <v>0</v>
      </c>
      <c r="L454" s="120">
        <v>0</v>
      </c>
      <c r="M454" s="120">
        <v>0</v>
      </c>
      <c r="N454" s="120">
        <v>0</v>
      </c>
      <c r="O454" s="120">
        <v>0</v>
      </c>
      <c r="P454" s="120">
        <v>0</v>
      </c>
      <c r="Q454" s="120">
        <v>0</v>
      </c>
    </row>
    <row r="455" spans="2:18" hidden="1" outlineLevel="2" x14ac:dyDescent="0.3">
      <c r="B455" s="2" t="s">
        <v>52</v>
      </c>
      <c r="C455" s="121" t="s">
        <v>139</v>
      </c>
      <c r="D455" s="122" t="s">
        <v>23</v>
      </c>
      <c r="E455" s="123">
        <v>0</v>
      </c>
      <c r="F455" s="123">
        <v>0</v>
      </c>
      <c r="G455" s="123">
        <v>0</v>
      </c>
      <c r="H455" s="123">
        <v>0</v>
      </c>
      <c r="I455" s="123">
        <v>0</v>
      </c>
      <c r="J455" s="123">
        <v>0</v>
      </c>
      <c r="K455" s="123">
        <v>0</v>
      </c>
      <c r="L455" s="123">
        <v>0</v>
      </c>
      <c r="M455" s="123">
        <v>0</v>
      </c>
      <c r="N455" s="123">
        <v>0</v>
      </c>
      <c r="O455" s="123">
        <v>0</v>
      </c>
      <c r="P455" s="123">
        <v>0</v>
      </c>
      <c r="Q455" s="123">
        <v>0</v>
      </c>
      <c r="R455" s="14"/>
    </row>
    <row r="456" spans="2:18" hidden="1" outlineLevel="2" x14ac:dyDescent="0.3">
      <c r="B456" s="2" t="s">
        <v>52</v>
      </c>
      <c r="C456" s="118" t="s">
        <v>139</v>
      </c>
      <c r="D456" s="119" t="s">
        <v>24</v>
      </c>
      <c r="E456" s="120">
        <v>0</v>
      </c>
      <c r="F456" s="120">
        <v>0</v>
      </c>
      <c r="G456" s="120">
        <v>0</v>
      </c>
      <c r="H456" s="120">
        <v>0</v>
      </c>
      <c r="I456" s="120">
        <v>0</v>
      </c>
      <c r="J456" s="120">
        <v>0</v>
      </c>
      <c r="K456" s="120">
        <v>0</v>
      </c>
      <c r="L456" s="120">
        <v>0</v>
      </c>
      <c r="M456" s="120">
        <v>0</v>
      </c>
      <c r="N456" s="120">
        <v>0</v>
      </c>
      <c r="O456" s="120">
        <v>0</v>
      </c>
      <c r="P456" s="120">
        <v>0</v>
      </c>
      <c r="Q456" s="120">
        <v>0</v>
      </c>
    </row>
    <row r="457" spans="2:18" hidden="1" outlineLevel="2" x14ac:dyDescent="0.3">
      <c r="C457" s="4" t="s">
        <v>53</v>
      </c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7"/>
    </row>
    <row r="458" spans="2:18" hidden="1" outlineLevel="2" x14ac:dyDescent="0.3">
      <c r="B458" s="1" t="s">
        <v>53</v>
      </c>
      <c r="C458" s="118" t="s">
        <v>139</v>
      </c>
      <c r="D458" s="119" t="s">
        <v>26</v>
      </c>
      <c r="E458" s="124">
        <v>0</v>
      </c>
      <c r="F458" s="124">
        <v>0</v>
      </c>
      <c r="G458" s="124">
        <v>0</v>
      </c>
      <c r="H458" s="124">
        <v>0</v>
      </c>
      <c r="I458" s="124">
        <v>0</v>
      </c>
      <c r="J458" s="124">
        <v>0</v>
      </c>
      <c r="K458" s="124">
        <v>0</v>
      </c>
      <c r="L458" s="124">
        <v>0</v>
      </c>
      <c r="M458" s="124">
        <v>0</v>
      </c>
      <c r="N458" s="124">
        <v>0</v>
      </c>
      <c r="O458" s="124">
        <v>0</v>
      </c>
      <c r="P458" s="124">
        <v>0</v>
      </c>
      <c r="Q458" s="124">
        <v>0</v>
      </c>
    </row>
    <row r="459" spans="2:18" hidden="1" outlineLevel="2" x14ac:dyDescent="0.3">
      <c r="B459" s="1" t="s">
        <v>53</v>
      </c>
      <c r="C459" s="121" t="s">
        <v>139</v>
      </c>
      <c r="D459" s="122" t="s">
        <v>27</v>
      </c>
      <c r="E459" s="125">
        <v>0</v>
      </c>
      <c r="F459" s="125">
        <v>0</v>
      </c>
      <c r="G459" s="125">
        <v>0</v>
      </c>
      <c r="H459" s="125">
        <v>0</v>
      </c>
      <c r="I459" s="125">
        <v>0</v>
      </c>
      <c r="J459" s="125">
        <v>0</v>
      </c>
      <c r="K459" s="125">
        <v>0</v>
      </c>
      <c r="L459" s="125">
        <v>0</v>
      </c>
      <c r="M459" s="125">
        <v>0</v>
      </c>
      <c r="N459" s="125">
        <v>0</v>
      </c>
      <c r="O459" s="125">
        <v>0</v>
      </c>
      <c r="P459" s="125">
        <v>0</v>
      </c>
      <c r="Q459" s="125">
        <v>0</v>
      </c>
    </row>
    <row r="460" spans="2:18" hidden="1" outlineLevel="2" x14ac:dyDescent="0.3">
      <c r="B460" s="1" t="s">
        <v>53</v>
      </c>
      <c r="C460" s="118" t="s">
        <v>139</v>
      </c>
      <c r="D460" s="119" t="s">
        <v>28</v>
      </c>
      <c r="E460" s="124">
        <v>0</v>
      </c>
      <c r="F460" s="124">
        <v>0</v>
      </c>
      <c r="G460" s="124">
        <v>0</v>
      </c>
      <c r="H460" s="124">
        <v>0</v>
      </c>
      <c r="I460" s="124">
        <v>0</v>
      </c>
      <c r="J460" s="124">
        <v>0</v>
      </c>
      <c r="K460" s="124">
        <v>0</v>
      </c>
      <c r="L460" s="124">
        <v>0</v>
      </c>
      <c r="M460" s="124">
        <v>0</v>
      </c>
      <c r="N460" s="124">
        <v>0</v>
      </c>
      <c r="O460" s="124">
        <v>0</v>
      </c>
      <c r="P460" s="124">
        <v>0</v>
      </c>
      <c r="Q460" s="124">
        <v>0</v>
      </c>
    </row>
    <row r="461" spans="2:18" hidden="1" outlineLevel="2" x14ac:dyDescent="0.3">
      <c r="B461" s="1" t="s">
        <v>53</v>
      </c>
      <c r="C461" s="121" t="s">
        <v>139</v>
      </c>
      <c r="D461" s="122" t="s">
        <v>35</v>
      </c>
      <c r="E461" s="125">
        <v>0</v>
      </c>
      <c r="F461" s="125">
        <v>0</v>
      </c>
      <c r="G461" s="125">
        <v>0</v>
      </c>
      <c r="H461" s="125">
        <v>0</v>
      </c>
      <c r="I461" s="125">
        <v>0</v>
      </c>
      <c r="J461" s="125">
        <v>0</v>
      </c>
      <c r="K461" s="125">
        <v>0</v>
      </c>
      <c r="L461" s="125">
        <v>0</v>
      </c>
      <c r="M461" s="125">
        <v>0</v>
      </c>
      <c r="N461" s="125">
        <v>0</v>
      </c>
      <c r="O461" s="125">
        <v>0</v>
      </c>
      <c r="P461" s="125">
        <v>0</v>
      </c>
      <c r="Q461" s="125">
        <v>0</v>
      </c>
    </row>
    <row r="462" spans="2:18" hidden="1" outlineLevel="2" x14ac:dyDescent="0.3">
      <c r="C462" s="4" t="s">
        <v>148</v>
      </c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7"/>
    </row>
    <row r="463" spans="2:18" hidden="1" outlineLevel="2" x14ac:dyDescent="0.3">
      <c r="B463" s="2" t="s">
        <v>55</v>
      </c>
      <c r="C463" s="118" t="s">
        <v>139</v>
      </c>
      <c r="D463" s="119" t="s">
        <v>22</v>
      </c>
      <c r="E463" s="120">
        <v>0</v>
      </c>
      <c r="F463" s="120">
        <v>0</v>
      </c>
      <c r="G463" s="120">
        <v>0</v>
      </c>
      <c r="H463" s="120">
        <v>0</v>
      </c>
      <c r="I463" s="120">
        <v>0</v>
      </c>
      <c r="J463" s="120">
        <v>0</v>
      </c>
      <c r="K463" s="120">
        <v>0</v>
      </c>
      <c r="L463" s="120">
        <v>0</v>
      </c>
      <c r="M463" s="120">
        <v>0</v>
      </c>
      <c r="N463" s="120">
        <v>0</v>
      </c>
      <c r="O463" s="120">
        <v>0</v>
      </c>
      <c r="P463" s="120">
        <v>0</v>
      </c>
      <c r="Q463" s="120">
        <v>0</v>
      </c>
    </row>
    <row r="464" spans="2:18" hidden="1" outlineLevel="2" x14ac:dyDescent="0.3">
      <c r="B464" s="2" t="s">
        <v>55</v>
      </c>
      <c r="C464" s="121" t="s">
        <v>139</v>
      </c>
      <c r="D464" s="122" t="s">
        <v>23</v>
      </c>
      <c r="E464" s="123">
        <v>0</v>
      </c>
      <c r="F464" s="123">
        <v>0</v>
      </c>
      <c r="G464" s="123">
        <v>0</v>
      </c>
      <c r="H464" s="123">
        <v>0</v>
      </c>
      <c r="I464" s="123">
        <v>0</v>
      </c>
      <c r="J464" s="123">
        <v>0</v>
      </c>
      <c r="K464" s="123">
        <v>0</v>
      </c>
      <c r="L464" s="123">
        <v>0</v>
      </c>
      <c r="M464" s="123">
        <v>0</v>
      </c>
      <c r="N464" s="123">
        <v>0</v>
      </c>
      <c r="O464" s="123">
        <v>0</v>
      </c>
      <c r="P464" s="123">
        <v>0</v>
      </c>
      <c r="Q464" s="123">
        <v>0</v>
      </c>
      <c r="R464" s="14"/>
    </row>
    <row r="465" spans="1:18" hidden="1" outlineLevel="2" x14ac:dyDescent="0.3">
      <c r="B465" s="2" t="s">
        <v>55</v>
      </c>
      <c r="C465" s="118" t="s">
        <v>139</v>
      </c>
      <c r="D465" s="119" t="s">
        <v>24</v>
      </c>
      <c r="E465" s="120">
        <v>0</v>
      </c>
      <c r="F465" s="120">
        <v>0</v>
      </c>
      <c r="G465" s="120">
        <v>0</v>
      </c>
      <c r="H465" s="120">
        <v>0</v>
      </c>
      <c r="I465" s="120">
        <v>0</v>
      </c>
      <c r="J465" s="120">
        <v>0</v>
      </c>
      <c r="K465" s="120">
        <v>0</v>
      </c>
      <c r="L465" s="120">
        <v>0</v>
      </c>
      <c r="M465" s="120">
        <v>0</v>
      </c>
      <c r="N465" s="120">
        <v>0</v>
      </c>
      <c r="O465" s="120">
        <v>0</v>
      </c>
      <c r="P465" s="120">
        <v>0</v>
      </c>
      <c r="Q465" s="120">
        <v>0</v>
      </c>
      <c r="R465" s="14"/>
    </row>
    <row r="466" spans="1:18" hidden="1" outlineLevel="2" x14ac:dyDescent="0.3">
      <c r="C466" s="4" t="s">
        <v>56</v>
      </c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7"/>
    </row>
    <row r="467" spans="1:18" hidden="1" outlineLevel="2" x14ac:dyDescent="0.3">
      <c r="B467" s="1" t="s">
        <v>56</v>
      </c>
      <c r="C467" s="118" t="s">
        <v>139</v>
      </c>
      <c r="D467" s="119" t="s">
        <v>26</v>
      </c>
      <c r="E467" s="124">
        <v>0</v>
      </c>
      <c r="F467" s="124">
        <v>0</v>
      </c>
      <c r="G467" s="124">
        <v>0</v>
      </c>
      <c r="H467" s="124">
        <v>0</v>
      </c>
      <c r="I467" s="124">
        <v>0</v>
      </c>
      <c r="J467" s="124">
        <v>0</v>
      </c>
      <c r="K467" s="124">
        <v>0</v>
      </c>
      <c r="L467" s="124">
        <v>0</v>
      </c>
      <c r="M467" s="124">
        <v>0</v>
      </c>
      <c r="N467" s="124">
        <v>0</v>
      </c>
      <c r="O467" s="124">
        <v>0</v>
      </c>
      <c r="P467" s="124">
        <v>0</v>
      </c>
      <c r="Q467" s="124">
        <v>0</v>
      </c>
    </row>
    <row r="468" spans="1:18" hidden="1" outlineLevel="2" x14ac:dyDescent="0.3">
      <c r="B468" s="1" t="s">
        <v>56</v>
      </c>
      <c r="C468" s="121" t="s">
        <v>139</v>
      </c>
      <c r="D468" s="122" t="s">
        <v>27</v>
      </c>
      <c r="E468" s="125">
        <v>0</v>
      </c>
      <c r="F468" s="125">
        <v>0</v>
      </c>
      <c r="G468" s="125">
        <v>0</v>
      </c>
      <c r="H468" s="125">
        <v>0</v>
      </c>
      <c r="I468" s="125">
        <v>0</v>
      </c>
      <c r="J468" s="125">
        <v>0</v>
      </c>
      <c r="K468" s="125">
        <v>0</v>
      </c>
      <c r="L468" s="125">
        <v>0</v>
      </c>
      <c r="M468" s="125">
        <v>0</v>
      </c>
      <c r="N468" s="125">
        <v>0</v>
      </c>
      <c r="O468" s="125">
        <v>0</v>
      </c>
      <c r="P468" s="125">
        <v>0</v>
      </c>
      <c r="Q468" s="125">
        <v>0</v>
      </c>
    </row>
    <row r="469" spans="1:18" hidden="1" outlineLevel="2" x14ac:dyDescent="0.3">
      <c r="B469" s="1" t="s">
        <v>56</v>
      </c>
      <c r="C469" s="118" t="s">
        <v>139</v>
      </c>
      <c r="D469" s="119" t="s">
        <v>28</v>
      </c>
      <c r="E469" s="124">
        <v>0</v>
      </c>
      <c r="F469" s="124">
        <v>0</v>
      </c>
      <c r="G469" s="124">
        <v>0</v>
      </c>
      <c r="H469" s="124">
        <v>0</v>
      </c>
      <c r="I469" s="124">
        <v>0</v>
      </c>
      <c r="J469" s="124">
        <v>0</v>
      </c>
      <c r="K469" s="124">
        <v>0</v>
      </c>
      <c r="L469" s="124">
        <v>0</v>
      </c>
      <c r="M469" s="124">
        <v>0</v>
      </c>
      <c r="N469" s="124">
        <v>0</v>
      </c>
      <c r="O469" s="124">
        <v>0</v>
      </c>
      <c r="P469" s="124">
        <v>0</v>
      </c>
      <c r="Q469" s="124">
        <v>0</v>
      </c>
    </row>
    <row r="470" spans="1:18" ht="13.95" hidden="1" customHeight="1" outlineLevel="2" x14ac:dyDescent="0.3">
      <c r="B470" s="1" t="s">
        <v>56</v>
      </c>
      <c r="C470" s="121" t="s">
        <v>139</v>
      </c>
      <c r="D470" s="122" t="s">
        <v>35</v>
      </c>
      <c r="E470" s="125">
        <v>0</v>
      </c>
      <c r="F470" s="125">
        <v>0</v>
      </c>
      <c r="G470" s="125">
        <v>0</v>
      </c>
      <c r="H470" s="125">
        <v>0</v>
      </c>
      <c r="I470" s="125">
        <v>0</v>
      </c>
      <c r="J470" s="125">
        <v>0</v>
      </c>
      <c r="K470" s="125">
        <v>0</v>
      </c>
      <c r="L470" s="125">
        <v>0</v>
      </c>
      <c r="M470" s="125">
        <v>0</v>
      </c>
      <c r="N470" s="125">
        <v>0</v>
      </c>
      <c r="O470" s="125">
        <v>0</v>
      </c>
      <c r="P470" s="125">
        <v>0</v>
      </c>
      <c r="Q470" s="125">
        <v>0</v>
      </c>
    </row>
    <row r="471" spans="1:18" collapsed="1" x14ac:dyDescent="0.3">
      <c r="C471" s="17"/>
      <c r="D471" s="17"/>
      <c r="E471" s="18"/>
      <c r="F471" s="18"/>
      <c r="G471" s="18"/>
      <c r="H471" s="18"/>
      <c r="I471" s="18"/>
      <c r="J471" s="18"/>
      <c r="K471" s="19"/>
      <c r="L471" s="19"/>
      <c r="M471" s="19"/>
      <c r="N471" s="19"/>
      <c r="O471" s="19"/>
      <c r="P471" s="19"/>
      <c r="Q471" s="19"/>
    </row>
    <row r="472" spans="1:18" x14ac:dyDescent="0.3">
      <c r="A472" s="1">
        <v>5</v>
      </c>
      <c r="C472" s="20" t="s">
        <v>0</v>
      </c>
      <c r="D472" s="20" t="s">
        <v>1</v>
      </c>
      <c r="E472" s="3" t="s">
        <v>149</v>
      </c>
      <c r="F472" s="3" t="s">
        <v>150</v>
      </c>
      <c r="G472" s="3" t="s">
        <v>151</v>
      </c>
      <c r="H472" s="3" t="s">
        <v>152</v>
      </c>
      <c r="I472" s="3" t="s">
        <v>153</v>
      </c>
      <c r="J472" s="3" t="s">
        <v>154</v>
      </c>
      <c r="K472" s="3" t="s">
        <v>155</v>
      </c>
      <c r="L472" s="3" t="s">
        <v>156</v>
      </c>
      <c r="M472" s="3" t="s">
        <v>157</v>
      </c>
      <c r="N472" s="3" t="s">
        <v>158</v>
      </c>
      <c r="O472" s="3" t="s">
        <v>159</v>
      </c>
      <c r="P472" s="3" t="s">
        <v>160</v>
      </c>
      <c r="Q472" s="3" t="s">
        <v>161</v>
      </c>
    </row>
    <row r="473" spans="1:18" x14ac:dyDescent="0.3">
      <c r="B473" s="14"/>
      <c r="C473" s="4" t="s">
        <v>15</v>
      </c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6"/>
    </row>
    <row r="474" spans="1:18" x14ac:dyDescent="0.3">
      <c r="B474" s="2" t="s">
        <v>15</v>
      </c>
      <c r="C474" s="7" t="s">
        <v>162</v>
      </c>
      <c r="D474" s="8" t="s">
        <v>17</v>
      </c>
      <c r="E474" s="9">
        <v>659751544.18460011</v>
      </c>
      <c r="F474" s="10">
        <v>56398362.159999996</v>
      </c>
      <c r="G474" s="10">
        <v>56399298.879999995</v>
      </c>
      <c r="H474" s="10">
        <v>59009465.899999991</v>
      </c>
      <c r="I474" s="10">
        <v>56227606.45000001</v>
      </c>
      <c r="J474" s="10">
        <v>55772050.589999989</v>
      </c>
      <c r="K474" s="10">
        <v>53777677.839999996</v>
      </c>
      <c r="L474" s="10">
        <v>53868522.659999996</v>
      </c>
      <c r="M474" s="10">
        <v>51089838.520000018</v>
      </c>
      <c r="N474" s="10">
        <v>53830377.965599991</v>
      </c>
      <c r="O474" s="10">
        <v>52479303.760000005</v>
      </c>
      <c r="P474" s="10">
        <v>54483241.912800014</v>
      </c>
      <c r="Q474" s="10">
        <v>56415797.546199985</v>
      </c>
    </row>
    <row r="475" spans="1:18" x14ac:dyDescent="0.3">
      <c r="B475" s="2" t="s">
        <v>15</v>
      </c>
      <c r="C475" s="11" t="s">
        <v>162</v>
      </c>
      <c r="D475" s="12" t="s">
        <v>18</v>
      </c>
      <c r="E475" s="13">
        <v>641441228.40460002</v>
      </c>
      <c r="F475" s="13">
        <v>54906756.560000002</v>
      </c>
      <c r="G475" s="13">
        <v>54886648.689999998</v>
      </c>
      <c r="H475" s="13">
        <v>57547319.289999999</v>
      </c>
      <c r="I475" s="13">
        <v>54548825.850000009</v>
      </c>
      <c r="J475" s="13">
        <v>54121375.460000001</v>
      </c>
      <c r="K475" s="13">
        <v>52814934.120000005</v>
      </c>
      <c r="L475" s="13">
        <v>52158299.00999999</v>
      </c>
      <c r="M475" s="13">
        <v>49523907.900000013</v>
      </c>
      <c r="N475" s="13">
        <v>52345231.195600003</v>
      </c>
      <c r="O475" s="13">
        <v>50952513.57</v>
      </c>
      <c r="P475" s="13">
        <v>52882830.332800016</v>
      </c>
      <c r="Q475" s="13">
        <v>54752586.426199988</v>
      </c>
      <c r="R475" s="14"/>
    </row>
    <row r="476" spans="1:18" x14ac:dyDescent="0.3">
      <c r="B476" s="2" t="s">
        <v>15</v>
      </c>
      <c r="C476" s="7" t="s">
        <v>162</v>
      </c>
      <c r="D476" s="8" t="s">
        <v>19</v>
      </c>
      <c r="E476" s="9">
        <v>18310315.779999997</v>
      </c>
      <c r="F476" s="9">
        <v>1491605.5999999996</v>
      </c>
      <c r="G476" s="9">
        <v>1512650.1899999997</v>
      </c>
      <c r="H476" s="9">
        <v>1462146.6099999996</v>
      </c>
      <c r="I476" s="9">
        <v>1678780.6</v>
      </c>
      <c r="J476" s="9">
        <v>1650675.1299999994</v>
      </c>
      <c r="K476" s="9">
        <v>962743.7200000002</v>
      </c>
      <c r="L476" s="9">
        <v>1710223.65</v>
      </c>
      <c r="M476" s="9">
        <v>1565930.62</v>
      </c>
      <c r="N476" s="9">
        <v>1485146.7700000003</v>
      </c>
      <c r="O476" s="9">
        <v>1526790.1900000002</v>
      </c>
      <c r="P476" s="9">
        <v>1600411.5799999996</v>
      </c>
      <c r="Q476" s="9">
        <v>1663211.1199999999</v>
      </c>
    </row>
    <row r="477" spans="1:18" x14ac:dyDescent="0.3">
      <c r="C477" s="4" t="s">
        <v>20</v>
      </c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6"/>
    </row>
    <row r="478" spans="1:18" x14ac:dyDescent="0.3">
      <c r="B478" s="2" t="s">
        <v>21</v>
      </c>
      <c r="C478" s="7" t="s">
        <v>162</v>
      </c>
      <c r="D478" s="8" t="s">
        <v>22</v>
      </c>
      <c r="E478" s="9">
        <v>647220471.73749924</v>
      </c>
      <c r="F478" s="10">
        <v>55102348.830000021</v>
      </c>
      <c r="G478" s="10">
        <v>55123383.920000181</v>
      </c>
      <c r="H478" s="10">
        <v>57697487.389999978</v>
      </c>
      <c r="I478" s="10">
        <v>55739041.679999858</v>
      </c>
      <c r="J478" s="10">
        <v>55276767.079999939</v>
      </c>
      <c r="K478" s="10">
        <v>52998789.899999864</v>
      </c>
      <c r="L478" s="10">
        <v>53166154.929999769</v>
      </c>
      <c r="M478" s="10">
        <v>49913780.799999788</v>
      </c>
      <c r="N478" s="10">
        <v>52709678.570000023</v>
      </c>
      <c r="O478" s="10">
        <v>51262097.417499825</v>
      </c>
      <c r="P478" s="10">
        <v>53307108.839999989</v>
      </c>
      <c r="Q478" s="10">
        <v>54923832.37999998</v>
      </c>
    </row>
    <row r="479" spans="1:18" x14ac:dyDescent="0.3">
      <c r="B479" s="2" t="s">
        <v>21</v>
      </c>
      <c r="C479" s="11" t="s">
        <v>162</v>
      </c>
      <c r="D479" s="12" t="s">
        <v>23</v>
      </c>
      <c r="E479" s="13">
        <v>631830976.68749917</v>
      </c>
      <c r="F479" s="13">
        <v>53913318.390000023</v>
      </c>
      <c r="G479" s="13">
        <v>53853658.930000179</v>
      </c>
      <c r="H479" s="13">
        <v>56497733.439999975</v>
      </c>
      <c r="I479" s="13">
        <v>54361110.34999986</v>
      </c>
      <c r="J479" s="13">
        <v>53981684.969999939</v>
      </c>
      <c r="K479" s="13">
        <v>51712126.249999866</v>
      </c>
      <c r="L479" s="13">
        <v>51844783.829999767</v>
      </c>
      <c r="M479" s="13">
        <v>48681755.069999792</v>
      </c>
      <c r="N479" s="13">
        <v>51357302.810000025</v>
      </c>
      <c r="O479" s="13">
        <v>50002825.027499825</v>
      </c>
      <c r="P479" s="13">
        <v>52021400.959999986</v>
      </c>
      <c r="Q479" s="13">
        <v>53603276.659999982</v>
      </c>
      <c r="R479" s="14"/>
    </row>
    <row r="480" spans="1:18" x14ac:dyDescent="0.3">
      <c r="B480" s="2" t="s">
        <v>21</v>
      </c>
      <c r="C480" s="7" t="s">
        <v>162</v>
      </c>
      <c r="D480" s="8" t="s">
        <v>24</v>
      </c>
      <c r="E480" s="9">
        <v>15389495.049999995</v>
      </c>
      <c r="F480" s="9">
        <v>1189030.4399999995</v>
      </c>
      <c r="G480" s="9">
        <v>1269724.9900000005</v>
      </c>
      <c r="H480" s="9">
        <v>1199753.9500000004</v>
      </c>
      <c r="I480" s="9">
        <v>1377931.3300000005</v>
      </c>
      <c r="J480" s="9">
        <v>1295082.1099999999</v>
      </c>
      <c r="K480" s="9">
        <v>1286663.6499999997</v>
      </c>
      <c r="L480" s="9">
        <v>1321371.0999999994</v>
      </c>
      <c r="M480" s="9">
        <v>1232025.7299999986</v>
      </c>
      <c r="N480" s="9">
        <v>1352375.7599999993</v>
      </c>
      <c r="O480" s="9">
        <v>1259272.3899999992</v>
      </c>
      <c r="P480" s="9">
        <v>1285707.879999999</v>
      </c>
      <c r="Q480" s="9">
        <v>1320555.7200000002</v>
      </c>
    </row>
    <row r="481" spans="2:18" hidden="1" outlineLevel="2" x14ac:dyDescent="0.3">
      <c r="C481" s="4" t="s">
        <v>25</v>
      </c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6"/>
    </row>
    <row r="482" spans="2:18" hidden="1" outlineLevel="2" x14ac:dyDescent="0.3">
      <c r="B482" s="1" t="s">
        <v>25</v>
      </c>
      <c r="C482" s="7" t="s">
        <v>162</v>
      </c>
      <c r="D482" s="8" t="s">
        <v>26</v>
      </c>
      <c r="E482" s="15">
        <v>0.98100637647981825</v>
      </c>
      <c r="F482" s="15">
        <v>0.97702037292637622</v>
      </c>
      <c r="G482" s="15">
        <v>0.97737711309648434</v>
      </c>
      <c r="H482" s="15">
        <v>0.97776664319884965</v>
      </c>
      <c r="I482" s="15">
        <v>0.99131094491040439</v>
      </c>
      <c r="J482" s="15">
        <v>0.9911195033218152</v>
      </c>
      <c r="K482" s="15">
        <v>0.98551651965491172</v>
      </c>
      <c r="L482" s="15">
        <v>0.98696144435901212</v>
      </c>
      <c r="M482" s="15">
        <v>0.97698059430076611</v>
      </c>
      <c r="N482" s="15">
        <v>0.97918091163476229</v>
      </c>
      <c r="O482" s="15">
        <v>0.97680597387368651</v>
      </c>
      <c r="P482" s="15">
        <v>0.97841293888710923</v>
      </c>
      <c r="Q482" s="15">
        <v>0.97355412435713229</v>
      </c>
    </row>
    <row r="483" spans="2:18" hidden="1" outlineLevel="2" x14ac:dyDescent="0.3">
      <c r="B483" s="1" t="s">
        <v>25</v>
      </c>
      <c r="C483" s="11" t="s">
        <v>162</v>
      </c>
      <c r="D483" s="12" t="s">
        <v>27</v>
      </c>
      <c r="E483" s="16">
        <v>0.98501772057745085</v>
      </c>
      <c r="F483" s="16">
        <v>0.98190681380142375</v>
      </c>
      <c r="G483" s="16">
        <v>0.98117958037784103</v>
      </c>
      <c r="H483" s="16">
        <v>0.98176134244045643</v>
      </c>
      <c r="I483" s="16">
        <v>0.99655876186012993</v>
      </c>
      <c r="J483" s="16">
        <v>0.99741894050524815</v>
      </c>
      <c r="K483" s="16">
        <v>0.97911939324785546</v>
      </c>
      <c r="L483" s="16">
        <v>0.99398916019212757</v>
      </c>
      <c r="M483" s="16">
        <v>0.98299502471209022</v>
      </c>
      <c r="N483" s="16">
        <v>0.98112667834232392</v>
      </c>
      <c r="O483" s="16">
        <v>0.98136130141655398</v>
      </c>
      <c r="P483" s="16">
        <v>0.98371060385045739</v>
      </c>
      <c r="Q483" s="16">
        <v>0.97900903242718695</v>
      </c>
    </row>
    <row r="484" spans="2:18" hidden="1" outlineLevel="2" x14ac:dyDescent="0.3">
      <c r="B484" s="1" t="s">
        <v>25</v>
      </c>
      <c r="C484" s="7" t="s">
        <v>162</v>
      </c>
      <c r="D484" s="8" t="s">
        <v>28</v>
      </c>
      <c r="E484" s="15">
        <v>0.84048223061284622</v>
      </c>
      <c r="F484" s="15">
        <v>0.79714801285272718</v>
      </c>
      <c r="G484" s="15">
        <v>0.83940424454645435</v>
      </c>
      <c r="H484" s="15">
        <v>0.82054285240246927</v>
      </c>
      <c r="I484" s="15">
        <v>0.82079297914212279</v>
      </c>
      <c r="J484" s="15">
        <v>0.784577223260158</v>
      </c>
      <c r="K484" s="15">
        <v>1.3364549913657182</v>
      </c>
      <c r="L484" s="15">
        <v>0.7726305854792731</v>
      </c>
      <c r="M484" s="15">
        <v>0.78676903961428279</v>
      </c>
      <c r="N484" s="15">
        <v>0.91060074823446513</v>
      </c>
      <c r="O484" s="15">
        <v>0.82478417679641958</v>
      </c>
      <c r="P484" s="15">
        <v>0.80336077048380217</v>
      </c>
      <c r="Q484" s="15">
        <v>0.7939796121613234</v>
      </c>
    </row>
    <row r="485" spans="2:18" hidden="1" outlineLevel="2" x14ac:dyDescent="0.3">
      <c r="C485" s="4" t="s">
        <v>163</v>
      </c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6"/>
    </row>
    <row r="486" spans="2:18" hidden="1" outlineLevel="2" x14ac:dyDescent="0.3">
      <c r="B486" s="2" t="s">
        <v>30</v>
      </c>
      <c r="C486" s="7" t="s">
        <v>162</v>
      </c>
      <c r="D486" s="8" t="s">
        <v>22</v>
      </c>
      <c r="E486" s="9">
        <v>571145789.40299988</v>
      </c>
      <c r="F486" s="10">
        <v>53815117.749999918</v>
      </c>
      <c r="G486" s="10">
        <v>53650394.000000037</v>
      </c>
      <c r="H486" s="10">
        <v>56170628.529999956</v>
      </c>
      <c r="I486" s="10">
        <v>54016859.099999994</v>
      </c>
      <c r="J486" s="10">
        <v>53416229.070000105</v>
      </c>
      <c r="K486" s="10">
        <v>50927670.749999963</v>
      </c>
      <c r="L486" s="10">
        <v>50661848.399999946</v>
      </c>
      <c r="M486" s="10">
        <v>47006448.989999965</v>
      </c>
      <c r="N486" s="10">
        <v>48797869.430000015</v>
      </c>
      <c r="O486" s="10">
        <v>46041784.43749997</v>
      </c>
      <c r="P486" s="10">
        <v>42919446.430000015</v>
      </c>
      <c r="Q486" s="10">
        <v>13721492.515499977</v>
      </c>
    </row>
    <row r="487" spans="2:18" hidden="1" outlineLevel="2" x14ac:dyDescent="0.3">
      <c r="B487" s="2" t="s">
        <v>30</v>
      </c>
      <c r="C487" s="11" t="s">
        <v>162</v>
      </c>
      <c r="D487" s="12" t="s">
        <v>23</v>
      </c>
      <c r="E487" s="13">
        <v>558686298.28299987</v>
      </c>
      <c r="F487" s="13">
        <v>52740222.98999992</v>
      </c>
      <c r="G487" s="13">
        <v>52500920.300000034</v>
      </c>
      <c r="H487" s="13">
        <v>55092830.36999996</v>
      </c>
      <c r="I487" s="13">
        <v>52796047.219999991</v>
      </c>
      <c r="J487" s="13">
        <v>52277112.630000107</v>
      </c>
      <c r="K487" s="13">
        <v>49807724.099999964</v>
      </c>
      <c r="L487" s="13">
        <v>49519938.289999947</v>
      </c>
      <c r="M487" s="13">
        <v>45955467.109999962</v>
      </c>
      <c r="N487" s="13">
        <v>47665425.160000011</v>
      </c>
      <c r="O487" s="13">
        <v>45006767.337499969</v>
      </c>
      <c r="P487" s="13">
        <v>41992638.980000012</v>
      </c>
      <c r="Q487" s="13">
        <v>13331203.795499977</v>
      </c>
      <c r="R487" s="14"/>
    </row>
    <row r="488" spans="2:18" hidden="1" outlineLevel="2" x14ac:dyDescent="0.3">
      <c r="B488" s="2" t="s">
        <v>30</v>
      </c>
      <c r="C488" s="7" t="s">
        <v>162</v>
      </c>
      <c r="D488" s="8" t="s">
        <v>24</v>
      </c>
      <c r="E488" s="9">
        <v>12459491.120000003</v>
      </c>
      <c r="F488" s="9">
        <v>1074894.7599999995</v>
      </c>
      <c r="G488" s="9">
        <v>1149473.7</v>
      </c>
      <c r="H488" s="9">
        <v>1077798.1600000001</v>
      </c>
      <c r="I488" s="9">
        <v>1220811.8799999999</v>
      </c>
      <c r="J488" s="9">
        <v>1139116.4400000004</v>
      </c>
      <c r="K488" s="9">
        <v>1119946.6500000004</v>
      </c>
      <c r="L488" s="9">
        <v>1141910.1099999999</v>
      </c>
      <c r="M488" s="9">
        <v>1050981.8799999999</v>
      </c>
      <c r="N488" s="9">
        <v>1132444.27</v>
      </c>
      <c r="O488" s="9">
        <v>1035017.0999999997</v>
      </c>
      <c r="P488" s="9">
        <v>926807.45000000042</v>
      </c>
      <c r="Q488" s="9">
        <v>390288.72000000003</v>
      </c>
    </row>
    <row r="489" spans="2:18" hidden="1" outlineLevel="2" x14ac:dyDescent="0.3">
      <c r="C489" s="4" t="s">
        <v>31</v>
      </c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6"/>
    </row>
    <row r="490" spans="2:18" hidden="1" outlineLevel="2" x14ac:dyDescent="0.3">
      <c r="B490" s="1" t="s">
        <v>31</v>
      </c>
      <c r="C490" s="7" t="s">
        <v>162</v>
      </c>
      <c r="D490" s="8" t="s">
        <v>26</v>
      </c>
      <c r="E490" s="15">
        <v>0.86569829875713311</v>
      </c>
      <c r="F490" s="15">
        <v>0.95419646402724401</v>
      </c>
      <c r="G490" s="15">
        <v>0.95125994587541296</v>
      </c>
      <c r="H490" s="15">
        <v>0.95189183079862383</v>
      </c>
      <c r="I490" s="15">
        <v>0.96068217216455931</v>
      </c>
      <c r="J490" s="15">
        <v>0.9577598188505142</v>
      </c>
      <c r="K490" s="15">
        <v>0.94700390190741579</v>
      </c>
      <c r="L490" s="15">
        <v>0.94047220711361434</v>
      </c>
      <c r="M490" s="15">
        <v>0.92007433085932466</v>
      </c>
      <c r="N490" s="15">
        <v>0.9065117369449649</v>
      </c>
      <c r="O490" s="15">
        <v>0.87733222696817204</v>
      </c>
      <c r="P490" s="15">
        <v>0.78775500361546469</v>
      </c>
      <c r="Q490" s="15">
        <v>0.24322074866110299</v>
      </c>
    </row>
    <row r="491" spans="2:18" hidden="1" outlineLevel="2" x14ac:dyDescent="0.3">
      <c r="B491" s="1" t="s">
        <v>31</v>
      </c>
      <c r="C491" s="11" t="s">
        <v>162</v>
      </c>
      <c r="D491" s="12" t="s">
        <v>27</v>
      </c>
      <c r="E491" s="16">
        <v>0.87098595092269149</v>
      </c>
      <c r="F491" s="16">
        <v>0.96054158530321165</v>
      </c>
      <c r="G491" s="16">
        <v>0.95653353872132796</v>
      </c>
      <c r="H491" s="16">
        <v>0.95734833611221648</v>
      </c>
      <c r="I491" s="16">
        <v>0.96786771112507797</v>
      </c>
      <c r="J491" s="16">
        <v>0.96592357798883088</v>
      </c>
      <c r="K491" s="16">
        <v>0.94306136947615227</v>
      </c>
      <c r="L491" s="16">
        <v>0.9494162813957141</v>
      </c>
      <c r="M491" s="16">
        <v>0.92794508871946169</v>
      </c>
      <c r="N491" s="16">
        <v>0.91059728023527453</v>
      </c>
      <c r="O491" s="16">
        <v>0.88330808794483517</v>
      </c>
      <c r="P491" s="16">
        <v>0.79406943077240177</v>
      </c>
      <c r="Q491" s="16">
        <v>0.24348080457292851</v>
      </c>
    </row>
    <row r="492" spans="2:18" hidden="1" outlineLevel="2" x14ac:dyDescent="0.3">
      <c r="B492" s="1" t="s">
        <v>31</v>
      </c>
      <c r="C492" s="7" t="s">
        <v>162</v>
      </c>
      <c r="D492" s="8" t="s">
        <v>28</v>
      </c>
      <c r="E492" s="15">
        <v>0.68046292973326339</v>
      </c>
      <c r="F492" s="15">
        <v>0.72062934062462614</v>
      </c>
      <c r="G492" s="15">
        <v>0.75990715341793613</v>
      </c>
      <c r="H492" s="15">
        <v>0.73713412364304587</v>
      </c>
      <c r="I492" s="15">
        <v>0.72720156523133506</v>
      </c>
      <c r="J492" s="15">
        <v>0.69009123557825747</v>
      </c>
      <c r="K492" s="15">
        <v>1.1632863728261973</v>
      </c>
      <c r="L492" s="15">
        <v>0.66769636240265995</v>
      </c>
      <c r="M492" s="15">
        <v>0.67115481782966846</v>
      </c>
      <c r="N492" s="15">
        <v>0.7625133709848757</v>
      </c>
      <c r="O492" s="15">
        <v>0.67790394959244504</v>
      </c>
      <c r="P492" s="15">
        <v>0.57910568855044187</v>
      </c>
      <c r="Q492" s="15">
        <v>0.23465975864807834</v>
      </c>
    </row>
    <row r="493" spans="2:18" hidden="1" outlineLevel="2" x14ac:dyDescent="0.3">
      <c r="C493" s="4" t="s">
        <v>164</v>
      </c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6"/>
    </row>
    <row r="494" spans="2:18" hidden="1" outlineLevel="2" x14ac:dyDescent="0.3">
      <c r="B494" s="2" t="s">
        <v>33</v>
      </c>
      <c r="C494" s="7" t="s">
        <v>162</v>
      </c>
      <c r="D494" s="8" t="s">
        <v>22</v>
      </c>
      <c r="E494" s="9">
        <v>64812239.824500047</v>
      </c>
      <c r="F494" s="9">
        <v>590545.94999999995</v>
      </c>
      <c r="G494" s="9">
        <v>678868.16000000073</v>
      </c>
      <c r="H494" s="9">
        <v>766461.23999999906</v>
      </c>
      <c r="I494" s="9">
        <v>899516.18000000017</v>
      </c>
      <c r="J494" s="9">
        <v>1032522.7500000002</v>
      </c>
      <c r="K494" s="9">
        <v>1236759.1900000009</v>
      </c>
      <c r="L494" s="9">
        <v>1568007.8100000047</v>
      </c>
      <c r="M494" s="9">
        <v>1966686.3800000027</v>
      </c>
      <c r="N494" s="9">
        <v>2842135.5699999933</v>
      </c>
      <c r="O494" s="9">
        <v>4065927.6299999966</v>
      </c>
      <c r="P494" s="9">
        <v>9250119.2099999823</v>
      </c>
      <c r="Q494" s="9">
        <v>39914689.754500069</v>
      </c>
    </row>
    <row r="495" spans="2:18" hidden="1" outlineLevel="2" x14ac:dyDescent="0.3">
      <c r="B495" s="2" t="s">
        <v>33</v>
      </c>
      <c r="C495" s="11" t="s">
        <v>162</v>
      </c>
      <c r="D495" s="12" t="s">
        <v>23</v>
      </c>
      <c r="E495" s="13">
        <v>63022452.02450005</v>
      </c>
      <c r="F495" s="13">
        <v>551592.82999999996</v>
      </c>
      <c r="G495" s="13">
        <v>634935.21000000078</v>
      </c>
      <c r="H495" s="13">
        <v>722720.03999999911</v>
      </c>
      <c r="I495" s="13">
        <v>836028.89000000013</v>
      </c>
      <c r="J495" s="13">
        <v>965753.63000000024</v>
      </c>
      <c r="K495" s="13">
        <v>1160873.9100000008</v>
      </c>
      <c r="L495" s="13">
        <v>1485497.1300000048</v>
      </c>
      <c r="M495" s="13">
        <v>1882381.9500000027</v>
      </c>
      <c r="N495" s="13">
        <v>2732633.6999999932</v>
      </c>
      <c r="O495" s="13">
        <v>3944947.0099999965</v>
      </c>
      <c r="P495" s="13">
        <v>9004117.3799999822</v>
      </c>
      <c r="Q495" s="13">
        <v>39100970.344500072</v>
      </c>
      <c r="R495" s="14"/>
    </row>
    <row r="496" spans="2:18" hidden="1" outlineLevel="2" x14ac:dyDescent="0.3">
      <c r="B496" s="2" t="s">
        <v>33</v>
      </c>
      <c r="C496" s="7" t="s">
        <v>162</v>
      </c>
      <c r="D496" s="8" t="s">
        <v>24</v>
      </c>
      <c r="E496" s="9">
        <v>1789787.8000000003</v>
      </c>
      <c r="F496" s="9">
        <v>38953.120000000003</v>
      </c>
      <c r="G496" s="9">
        <v>43932.950000000004</v>
      </c>
      <c r="H496" s="9">
        <v>43741.200000000012</v>
      </c>
      <c r="I496" s="9">
        <v>63487.289999999986</v>
      </c>
      <c r="J496" s="9">
        <v>66769.12000000001</v>
      </c>
      <c r="K496" s="9">
        <v>75885.280000000013</v>
      </c>
      <c r="L496" s="9">
        <v>82510.680000000008</v>
      </c>
      <c r="M496" s="9">
        <v>84304.430000000022</v>
      </c>
      <c r="N496" s="9">
        <v>109501.87000000002</v>
      </c>
      <c r="O496" s="9">
        <v>120980.62000000001</v>
      </c>
      <c r="P496" s="9">
        <v>246001.83000000002</v>
      </c>
      <c r="Q496" s="9">
        <v>813719.41</v>
      </c>
    </row>
    <row r="497" spans="2:18" hidden="1" outlineLevel="2" x14ac:dyDescent="0.3">
      <c r="C497" s="4" t="s">
        <v>34</v>
      </c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6"/>
    </row>
    <row r="498" spans="2:18" hidden="1" outlineLevel="2" x14ac:dyDescent="0.3">
      <c r="B498" s="1" t="s">
        <v>34</v>
      </c>
      <c r="C498" s="7" t="s">
        <v>162</v>
      </c>
      <c r="D498" s="8" t="s">
        <v>26</v>
      </c>
      <c r="E498" s="15">
        <v>9.8237344642524121E-2</v>
      </c>
      <c r="F498" s="15">
        <v>1.0470976946540462E-2</v>
      </c>
      <c r="G498" s="15">
        <v>1.2036819135720448E-2</v>
      </c>
      <c r="H498" s="15">
        <v>1.2988784567189231E-2</v>
      </c>
      <c r="I498" s="15">
        <v>1.5997767587704242E-2</v>
      </c>
      <c r="J498" s="15">
        <v>1.8513264961161981E-2</v>
      </c>
      <c r="K498" s="15">
        <v>2.2997630981382682E-2</v>
      </c>
      <c r="L498" s="15">
        <v>2.9108052951382069E-2</v>
      </c>
      <c r="M498" s="15">
        <v>3.8494668156567151E-2</v>
      </c>
      <c r="N498" s="15">
        <v>5.2797986516391254E-2</v>
      </c>
      <c r="O498" s="15">
        <v>7.7476783011345279E-2</v>
      </c>
      <c r="P498" s="15">
        <v>0.1697791630095126</v>
      </c>
      <c r="Q498" s="15">
        <v>0.70750909303042575</v>
      </c>
    </row>
    <row r="499" spans="2:18" hidden="1" outlineLevel="2" x14ac:dyDescent="0.3">
      <c r="B499" s="1" t="s">
        <v>34</v>
      </c>
      <c r="C499" s="11" t="s">
        <v>162</v>
      </c>
      <c r="D499" s="12" t="s">
        <v>27</v>
      </c>
      <c r="E499" s="16">
        <v>9.8251327220188533E-2</v>
      </c>
      <c r="F499" s="16">
        <v>1.0045991869820983E-2</v>
      </c>
      <c r="G499" s="16">
        <v>1.1568117659835953E-2</v>
      </c>
      <c r="H499" s="16">
        <v>1.2558709057462321E-2</v>
      </c>
      <c r="I499" s="16">
        <v>1.5326249043360482E-2</v>
      </c>
      <c r="J499" s="16">
        <v>1.7844218144710107E-2</v>
      </c>
      <c r="K499" s="16">
        <v>2.1980031393438775E-2</v>
      </c>
      <c r="L499" s="16">
        <v>2.8480551670505963E-2</v>
      </c>
      <c r="M499" s="16">
        <v>3.8009560025048066E-2</v>
      </c>
      <c r="N499" s="16">
        <v>5.2204062100497342E-2</v>
      </c>
      <c r="O499" s="16">
        <v>7.7423992136920139E-2</v>
      </c>
      <c r="P499" s="16">
        <v>0.17026542118369323</v>
      </c>
      <c r="Q499" s="16">
        <v>0.71413923791898959</v>
      </c>
    </row>
    <row r="500" spans="2:18" hidden="1" outlineLevel="2" x14ac:dyDescent="0.3">
      <c r="B500" s="1" t="s">
        <v>34</v>
      </c>
      <c r="C500" s="7" t="s">
        <v>162</v>
      </c>
      <c r="D500" s="8" t="s">
        <v>28</v>
      </c>
      <c r="E500" s="15">
        <v>9.7747511375797833E-2</v>
      </c>
      <c r="F500" s="15">
        <v>2.6114892569456708E-2</v>
      </c>
      <c r="G500" s="15">
        <v>2.904369449753615E-2</v>
      </c>
      <c r="H500" s="15">
        <v>2.9915741486416347E-2</v>
      </c>
      <c r="I500" s="15">
        <v>3.7817502775526465E-2</v>
      </c>
      <c r="J500" s="15">
        <v>4.0449582589882502E-2</v>
      </c>
      <c r="K500" s="15">
        <v>7.8821890419602011E-2</v>
      </c>
      <c r="L500" s="15">
        <v>4.8245549639077914E-2</v>
      </c>
      <c r="M500" s="15">
        <v>5.3836631663796201E-2</v>
      </c>
      <c r="N500" s="15">
        <v>7.3731345757833758E-2</v>
      </c>
      <c r="O500" s="15">
        <v>7.9238536370213386E-2</v>
      </c>
      <c r="P500" s="15">
        <v>0.15371160336143036</v>
      </c>
      <c r="Q500" s="15">
        <v>0.48924601345859214</v>
      </c>
    </row>
    <row r="501" spans="2:18" hidden="1" outlineLevel="2" x14ac:dyDescent="0.3">
      <c r="B501" s="1" t="s">
        <v>34</v>
      </c>
      <c r="C501" s="11" t="s">
        <v>162</v>
      </c>
      <c r="D501" s="12" t="s">
        <v>35</v>
      </c>
      <c r="E501" s="16">
        <v>0.7314676116043749</v>
      </c>
      <c r="F501" s="16">
        <v>0.22860630132941312</v>
      </c>
      <c r="G501" s="16">
        <v>0.24695949464792361</v>
      </c>
      <c r="H501" s="16">
        <v>0.26999124645170841</v>
      </c>
      <c r="I501" s="16">
        <v>0.40688330125104233</v>
      </c>
      <c r="J501" s="16">
        <v>0.43828564313312285</v>
      </c>
      <c r="K501" s="16">
        <v>0.4339495134378723</v>
      </c>
      <c r="L501" s="16">
        <v>0.48898256662963335</v>
      </c>
      <c r="M501" s="16">
        <v>0.48163085239628778</v>
      </c>
      <c r="N501" s="16">
        <v>0.5647552408296419</v>
      </c>
      <c r="O501" s="16">
        <v>0.63159851276702317</v>
      </c>
      <c r="P501" s="16">
        <v>0.79992068553604379</v>
      </c>
      <c r="Q501" s="16">
        <v>0.93489494033920428</v>
      </c>
    </row>
    <row r="502" spans="2:18" hidden="1" outlineLevel="2" x14ac:dyDescent="0.3">
      <c r="C502" s="4" t="s">
        <v>165</v>
      </c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6"/>
    </row>
    <row r="503" spans="2:18" hidden="1" outlineLevel="2" x14ac:dyDescent="0.3">
      <c r="B503" s="2" t="s">
        <v>37</v>
      </c>
      <c r="C503" s="7" t="s">
        <v>162</v>
      </c>
      <c r="D503" s="8" t="s">
        <v>22</v>
      </c>
      <c r="E503" s="9">
        <v>4312918.8899999997</v>
      </c>
      <c r="F503" s="9">
        <v>240220.22999999975</v>
      </c>
      <c r="G503" s="9">
        <v>249128.97999999984</v>
      </c>
      <c r="H503" s="9">
        <v>262464.73000000004</v>
      </c>
      <c r="I503" s="9">
        <v>302708.37999999983</v>
      </c>
      <c r="J503" s="9">
        <v>308858.34999999986</v>
      </c>
      <c r="K503" s="9">
        <v>298125.43000000011</v>
      </c>
      <c r="L503" s="9">
        <v>377283.35000000021</v>
      </c>
      <c r="M503" s="9">
        <v>364821.01000000024</v>
      </c>
      <c r="N503" s="9">
        <v>411389.25999999995</v>
      </c>
      <c r="O503" s="9">
        <v>432903.09</v>
      </c>
      <c r="P503" s="9">
        <v>457125.83999999985</v>
      </c>
      <c r="Q503" s="9">
        <v>607890.23999999987</v>
      </c>
    </row>
    <row r="504" spans="2:18" hidden="1" outlineLevel="2" x14ac:dyDescent="0.3">
      <c r="B504" s="2" t="s">
        <v>37</v>
      </c>
      <c r="C504" s="11" t="s">
        <v>162</v>
      </c>
      <c r="D504" s="12" t="s">
        <v>23</v>
      </c>
      <c r="E504" s="13">
        <v>3923956.92</v>
      </c>
      <c r="F504" s="13">
        <v>218095.44999999975</v>
      </c>
      <c r="G504" s="13">
        <v>226394.45999999985</v>
      </c>
      <c r="H504" s="13">
        <v>237978.31000000006</v>
      </c>
      <c r="I504" s="13">
        <v>273354.83999999985</v>
      </c>
      <c r="J504" s="13">
        <v>280563.60999999987</v>
      </c>
      <c r="K504" s="13">
        <v>268339.8600000001</v>
      </c>
      <c r="L504" s="13">
        <v>343746.50000000017</v>
      </c>
      <c r="M504" s="13">
        <v>330815.51000000024</v>
      </c>
      <c r="N504" s="13">
        <v>370007.67</v>
      </c>
      <c r="O504" s="13">
        <v>395723.45</v>
      </c>
      <c r="P504" s="13">
        <v>416063.84999999986</v>
      </c>
      <c r="Q504" s="13">
        <v>562873.40999999992</v>
      </c>
      <c r="R504" s="14"/>
    </row>
    <row r="505" spans="2:18" hidden="1" outlineLevel="2" x14ac:dyDescent="0.3">
      <c r="B505" s="2" t="s">
        <v>37</v>
      </c>
      <c r="C505" s="7" t="s">
        <v>162</v>
      </c>
      <c r="D505" s="8" t="s">
        <v>24</v>
      </c>
      <c r="E505" s="9">
        <v>388961.97000000003</v>
      </c>
      <c r="F505" s="9">
        <v>22124.78</v>
      </c>
      <c r="G505" s="9">
        <v>22734.519999999997</v>
      </c>
      <c r="H505" s="9">
        <v>24486.420000000006</v>
      </c>
      <c r="I505" s="9">
        <v>29353.54</v>
      </c>
      <c r="J505" s="9">
        <v>28294.74</v>
      </c>
      <c r="K505" s="9">
        <v>29785.570000000011</v>
      </c>
      <c r="L505" s="9">
        <v>33536.850000000013</v>
      </c>
      <c r="M505" s="9">
        <v>34005.500000000007</v>
      </c>
      <c r="N505" s="9">
        <v>41381.589999999989</v>
      </c>
      <c r="O505" s="9">
        <v>37179.640000000007</v>
      </c>
      <c r="P505" s="9">
        <v>41061.989999999991</v>
      </c>
      <c r="Q505" s="9">
        <v>45016.83</v>
      </c>
    </row>
    <row r="506" spans="2:18" hidden="1" outlineLevel="2" x14ac:dyDescent="0.3">
      <c r="C506" s="4" t="s">
        <v>38</v>
      </c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6"/>
    </row>
    <row r="507" spans="2:18" hidden="1" outlineLevel="2" x14ac:dyDescent="0.3">
      <c r="B507" s="1" t="s">
        <v>38</v>
      </c>
      <c r="C507" s="7" t="s">
        <v>162</v>
      </c>
      <c r="D507" s="8" t="s">
        <v>26</v>
      </c>
      <c r="E507" s="15">
        <v>6.5371865030348971E-3</v>
      </c>
      <c r="F507" s="15">
        <v>4.259347626416954E-3</v>
      </c>
      <c r="G507" s="15">
        <v>4.4172354080157647E-3</v>
      </c>
      <c r="H507" s="15">
        <v>4.4478411386536555E-3</v>
      </c>
      <c r="I507" s="15">
        <v>5.3836255731280515E-3</v>
      </c>
      <c r="J507" s="15">
        <v>5.5378697166888575E-3</v>
      </c>
      <c r="K507" s="15">
        <v>5.5436649921364496E-3</v>
      </c>
      <c r="L507" s="15">
        <v>7.0037812690963491E-3</v>
      </c>
      <c r="M507" s="15">
        <v>7.1407743803532401E-3</v>
      </c>
      <c r="N507" s="15">
        <v>7.6423253104946805E-3</v>
      </c>
      <c r="O507" s="15">
        <v>8.2490250247938875E-3</v>
      </c>
      <c r="P507" s="15">
        <v>8.3902099792744714E-3</v>
      </c>
      <c r="Q507" s="15">
        <v>1.0775177635345612E-2</v>
      </c>
    </row>
    <row r="508" spans="2:18" hidden="1" outlineLevel="2" x14ac:dyDescent="0.3">
      <c r="B508" s="1" t="s">
        <v>38</v>
      </c>
      <c r="C508" s="11" t="s">
        <v>162</v>
      </c>
      <c r="D508" s="12" t="s">
        <v>27</v>
      </c>
      <c r="E508" s="16">
        <v>6.1174067806020367E-3</v>
      </c>
      <c r="F508" s="16">
        <v>3.9721058693691618E-3</v>
      </c>
      <c r="G508" s="16">
        <v>4.1247637704877309E-3</v>
      </c>
      <c r="H508" s="16">
        <v>4.1353500551563234E-3</v>
      </c>
      <c r="I508" s="16">
        <v>5.0111956717763121E-3</v>
      </c>
      <c r="J508" s="16">
        <v>5.1839704297123547E-3</v>
      </c>
      <c r="K508" s="16">
        <v>5.0807572606321764E-3</v>
      </c>
      <c r="L508" s="16">
        <v>6.5904468996217797E-3</v>
      </c>
      <c r="M508" s="16">
        <v>6.6799152980413353E-3</v>
      </c>
      <c r="N508" s="16">
        <v>7.0686032241863862E-3</v>
      </c>
      <c r="O508" s="16">
        <v>7.7665147855040355E-3</v>
      </c>
      <c r="P508" s="16">
        <v>7.8676547261491911E-3</v>
      </c>
      <c r="Q508" s="16">
        <v>1.0280307228201661E-2</v>
      </c>
    </row>
    <row r="509" spans="2:18" hidden="1" outlineLevel="2" x14ac:dyDescent="0.3">
      <c r="B509" s="1" t="s">
        <v>38</v>
      </c>
      <c r="C509" s="7" t="s">
        <v>162</v>
      </c>
      <c r="D509" s="8" t="s">
        <v>28</v>
      </c>
      <c r="E509" s="15">
        <v>2.1242777823900539E-2</v>
      </c>
      <c r="F509" s="15">
        <v>1.4832861984428057E-2</v>
      </c>
      <c r="G509" s="15">
        <v>1.502959517692587E-2</v>
      </c>
      <c r="H509" s="15">
        <v>1.6746897905128687E-2</v>
      </c>
      <c r="I509" s="15">
        <v>1.748503646039274E-2</v>
      </c>
      <c r="J509" s="15">
        <v>1.7141313566649552E-2</v>
      </c>
      <c r="K509" s="15">
        <v>3.0938212715633195E-2</v>
      </c>
      <c r="L509" s="15">
        <v>1.9609628249498256E-2</v>
      </c>
      <c r="M509" s="15">
        <v>2.1715840769497185E-2</v>
      </c>
      <c r="N509" s="15">
        <v>2.7863636669391255E-2</v>
      </c>
      <c r="O509" s="15">
        <v>2.4351505690510103E-2</v>
      </c>
      <c r="P509" s="15">
        <v>2.565714377047934E-2</v>
      </c>
      <c r="Q509" s="15">
        <v>2.7066215141707328E-2</v>
      </c>
    </row>
    <row r="510" spans="2:18" hidden="1" outlineLevel="2" x14ac:dyDescent="0.3">
      <c r="B510" s="1" t="s">
        <v>38</v>
      </c>
      <c r="C510" s="11" t="s">
        <v>162</v>
      </c>
      <c r="D510" s="12" t="s">
        <v>35</v>
      </c>
      <c r="E510" s="16">
        <v>0.18126447049863004</v>
      </c>
      <c r="F510" s="16">
        <v>0.12055021611247208</v>
      </c>
      <c r="G510" s="16">
        <v>0.12035002934634173</v>
      </c>
      <c r="H510" s="16">
        <v>0.12664917637320766</v>
      </c>
      <c r="I510" s="16">
        <v>0.23085813312384579</v>
      </c>
      <c r="J510" s="16">
        <v>0.23340031518356733</v>
      </c>
      <c r="K510" s="16">
        <v>0.18479827557810186</v>
      </c>
      <c r="L510" s="16">
        <v>0.23023803898590209</v>
      </c>
      <c r="M510" s="16">
        <v>0.17235341195575371</v>
      </c>
      <c r="N510" s="16">
        <v>0.18781699119780401</v>
      </c>
      <c r="O510" s="16">
        <v>0.18253693979828822</v>
      </c>
      <c r="P510" s="16">
        <v>0.19757554043927888</v>
      </c>
      <c r="Q510" s="16">
        <v>0.21869581923979703</v>
      </c>
    </row>
    <row r="511" spans="2:18" hidden="1" outlineLevel="2" x14ac:dyDescent="0.3">
      <c r="C511" s="4" t="s">
        <v>166</v>
      </c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6"/>
    </row>
    <row r="512" spans="2:18" hidden="1" outlineLevel="2" x14ac:dyDescent="0.3">
      <c r="B512" s="2" t="s">
        <v>40</v>
      </c>
      <c r="C512" s="7" t="s">
        <v>162</v>
      </c>
      <c r="D512" s="8" t="s">
        <v>22</v>
      </c>
      <c r="E512" s="9">
        <v>3056520.5099999984</v>
      </c>
      <c r="F512" s="9">
        <v>198383.72999999998</v>
      </c>
      <c r="G512" s="9">
        <v>234189.2499999998</v>
      </c>
      <c r="H512" s="9">
        <v>204231.89999999985</v>
      </c>
      <c r="I512" s="9">
        <v>216859.01999999981</v>
      </c>
      <c r="J512" s="9">
        <v>214908.83</v>
      </c>
      <c r="K512" s="9">
        <v>229881.37999999998</v>
      </c>
      <c r="L512" s="9">
        <v>237827.39999999973</v>
      </c>
      <c r="M512" s="9">
        <v>244499.29999999987</v>
      </c>
      <c r="N512" s="9">
        <v>302839.70000000007</v>
      </c>
      <c r="O512" s="9">
        <v>359608.03</v>
      </c>
      <c r="P512" s="9">
        <v>300802.25999999989</v>
      </c>
      <c r="Q512" s="9">
        <v>312489.70999999961</v>
      </c>
    </row>
    <row r="513" spans="2:18" hidden="1" outlineLevel="2" x14ac:dyDescent="0.3">
      <c r="B513" s="2" t="s">
        <v>40</v>
      </c>
      <c r="C513" s="11" t="s">
        <v>162</v>
      </c>
      <c r="D513" s="12" t="s">
        <v>23</v>
      </c>
      <c r="E513" s="13">
        <v>2701275.6499999985</v>
      </c>
      <c r="F513" s="13">
        <v>173984.52999999997</v>
      </c>
      <c r="G513" s="13">
        <v>209425.57999999978</v>
      </c>
      <c r="H513" s="13">
        <v>179540.79999999984</v>
      </c>
      <c r="I513" s="13">
        <v>186600.51999999981</v>
      </c>
      <c r="J513" s="13">
        <v>186754.8</v>
      </c>
      <c r="K513" s="13">
        <v>201129.68999999997</v>
      </c>
      <c r="L513" s="13">
        <v>207218.44999999972</v>
      </c>
      <c r="M513" s="13">
        <v>215377.48999999987</v>
      </c>
      <c r="N513" s="13">
        <v>269051.89000000007</v>
      </c>
      <c r="O513" s="13">
        <v>328573.87000000005</v>
      </c>
      <c r="P513" s="13">
        <v>265677.37999999989</v>
      </c>
      <c r="Q513" s="13">
        <v>277940.64999999962</v>
      </c>
      <c r="R513" s="14"/>
    </row>
    <row r="514" spans="2:18" hidden="1" outlineLevel="2" x14ac:dyDescent="0.3">
      <c r="B514" s="2" t="s">
        <v>40</v>
      </c>
      <c r="C514" s="7" t="s">
        <v>162</v>
      </c>
      <c r="D514" s="8" t="s">
        <v>24</v>
      </c>
      <c r="E514" s="9">
        <v>355244.86</v>
      </c>
      <c r="F514" s="9">
        <v>24399.200000000001</v>
      </c>
      <c r="G514" s="9">
        <v>24763.670000000002</v>
      </c>
      <c r="H514" s="9">
        <v>24691.100000000006</v>
      </c>
      <c r="I514" s="9">
        <v>30258.499999999993</v>
      </c>
      <c r="J514" s="9">
        <v>28154.03</v>
      </c>
      <c r="K514" s="9">
        <v>28751.69</v>
      </c>
      <c r="L514" s="9">
        <v>30608.95</v>
      </c>
      <c r="M514" s="9">
        <v>29121.81</v>
      </c>
      <c r="N514" s="9">
        <v>33787.80999999999</v>
      </c>
      <c r="O514" s="9">
        <v>31034.16</v>
      </c>
      <c r="P514" s="9">
        <v>35124.87999999999</v>
      </c>
      <c r="Q514" s="9">
        <v>34549.06</v>
      </c>
    </row>
    <row r="515" spans="2:18" hidden="1" outlineLevel="2" x14ac:dyDescent="0.3">
      <c r="C515" s="4" t="s">
        <v>41</v>
      </c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6"/>
    </row>
    <row r="516" spans="2:18" hidden="1" outlineLevel="2" x14ac:dyDescent="0.3">
      <c r="B516" s="1" t="s">
        <v>41</v>
      </c>
      <c r="C516" s="7" t="s">
        <v>162</v>
      </c>
      <c r="D516" s="8" t="s">
        <v>26</v>
      </c>
      <c r="E516" s="15">
        <v>4.6328357045039006E-3</v>
      </c>
      <c r="F516" s="15">
        <v>3.5175441697614007E-3</v>
      </c>
      <c r="G516" s="15">
        <v>4.1523432853000711E-3</v>
      </c>
      <c r="H516" s="15">
        <v>3.4610023474216851E-3</v>
      </c>
      <c r="I516" s="15">
        <v>3.8568068906301412E-3</v>
      </c>
      <c r="J516" s="15">
        <v>3.8533428074909882E-3</v>
      </c>
      <c r="K516" s="15">
        <v>4.2746617041357913E-3</v>
      </c>
      <c r="L516" s="15">
        <v>4.4149605048775208E-3</v>
      </c>
      <c r="M516" s="15">
        <v>4.7856737676766452E-3</v>
      </c>
      <c r="N516" s="15">
        <v>5.6258141117554129E-3</v>
      </c>
      <c r="O516" s="15">
        <v>6.8523780659242497E-3</v>
      </c>
      <c r="P516" s="15">
        <v>5.5210051648804503E-3</v>
      </c>
      <c r="Q516" s="15">
        <v>5.5390462174020631E-3</v>
      </c>
    </row>
    <row r="517" spans="2:18" hidden="1" outlineLevel="2" x14ac:dyDescent="0.3">
      <c r="B517" s="1" t="s">
        <v>41</v>
      </c>
      <c r="C517" s="11" t="s">
        <v>162</v>
      </c>
      <c r="D517" s="12" t="s">
        <v>27</v>
      </c>
      <c r="E517" s="16">
        <v>4.2112597855903993E-3</v>
      </c>
      <c r="F517" s="16">
        <v>3.1687271458090286E-3</v>
      </c>
      <c r="G517" s="16">
        <v>3.815601516916004E-3</v>
      </c>
      <c r="H517" s="16">
        <v>3.1198812075890849E-3</v>
      </c>
      <c r="I517" s="16">
        <v>3.4207981032097646E-3</v>
      </c>
      <c r="J517" s="16">
        <v>3.4506661815723186E-3</v>
      </c>
      <c r="K517" s="16">
        <v>3.8081973091742627E-3</v>
      </c>
      <c r="L517" s="16">
        <v>3.9728759168367626E-3</v>
      </c>
      <c r="M517" s="16">
        <v>4.348959909118961E-3</v>
      </c>
      <c r="N517" s="16">
        <v>5.1399503613734319E-3</v>
      </c>
      <c r="O517" s="16">
        <v>6.4486292623934247E-3</v>
      </c>
      <c r="P517" s="16">
        <v>5.0238873057294802E-3</v>
      </c>
      <c r="Q517" s="16">
        <v>5.0763017446606058E-3</v>
      </c>
    </row>
    <row r="518" spans="2:18" hidden="1" outlineLevel="2" x14ac:dyDescent="0.3">
      <c r="B518" s="1" t="s">
        <v>41</v>
      </c>
      <c r="C518" s="7" t="s">
        <v>162</v>
      </c>
      <c r="D518" s="8" t="s">
        <v>28</v>
      </c>
      <c r="E518" s="15">
        <v>1.9401350816026178E-2</v>
      </c>
      <c r="F518" s="15">
        <v>1.6357675246057007E-2</v>
      </c>
      <c r="G518" s="15">
        <v>1.6371048748554353E-2</v>
      </c>
      <c r="H518" s="15">
        <v>1.6886883867275125E-2</v>
      </c>
      <c r="I518" s="15">
        <v>1.8024094393275684E-2</v>
      </c>
      <c r="J518" s="15">
        <v>1.7056069657995034E-2</v>
      </c>
      <c r="K518" s="15">
        <v>2.9864323602131617E-2</v>
      </c>
      <c r="L518" s="15">
        <v>1.7897629938634051E-2</v>
      </c>
      <c r="M518" s="15">
        <v>1.8597126608329555E-2</v>
      </c>
      <c r="N518" s="15">
        <v>2.2750485462120343E-2</v>
      </c>
      <c r="O518" s="15">
        <v>2.0326407782329279E-2</v>
      </c>
      <c r="P518" s="15">
        <v>2.1947404304585198E-2</v>
      </c>
      <c r="Q518" s="15">
        <v>2.0772504214618286E-2</v>
      </c>
    </row>
    <row r="519" spans="2:18" hidden="1" outlineLevel="2" x14ac:dyDescent="0.3">
      <c r="B519" s="1" t="s">
        <v>41</v>
      </c>
      <c r="C519" s="11" t="s">
        <v>162</v>
      </c>
      <c r="D519" s="12" t="s">
        <v>35</v>
      </c>
      <c r="E519" s="16">
        <v>0.15690076933333696</v>
      </c>
      <c r="F519" s="16">
        <v>0.11320182276957076</v>
      </c>
      <c r="G519" s="16">
        <v>0.12861126615893523</v>
      </c>
      <c r="H519" s="16">
        <v>0.11284082745707653</v>
      </c>
      <c r="I519" s="16">
        <v>0.21502639518934055</v>
      </c>
      <c r="J519" s="16">
        <v>0.21184963233230056</v>
      </c>
      <c r="K519" s="16">
        <v>0.1747984581238235</v>
      </c>
      <c r="L519" s="16">
        <v>0.18854493928132635</v>
      </c>
      <c r="M519" s="16">
        <v>0.13956378366868494</v>
      </c>
      <c r="N519" s="16">
        <v>0.17023185712533762</v>
      </c>
      <c r="O519" s="16">
        <v>0.1854903513314449</v>
      </c>
      <c r="P519" s="16">
        <v>0.16202213238362456</v>
      </c>
      <c r="Q519" s="16">
        <v>0.14389008957910759</v>
      </c>
    </row>
    <row r="520" spans="2:18" hidden="1" outlineLevel="2" x14ac:dyDescent="0.3">
      <c r="C520" s="4" t="s">
        <v>167</v>
      </c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6"/>
    </row>
    <row r="521" spans="2:18" hidden="1" outlineLevel="2" x14ac:dyDescent="0.3">
      <c r="B521" s="2" t="s">
        <v>43</v>
      </c>
      <c r="C521" s="7" t="s">
        <v>162</v>
      </c>
      <c r="D521" s="8" t="s">
        <v>22</v>
      </c>
      <c r="E521" s="9">
        <v>2735010.3499999978</v>
      </c>
      <c r="F521" s="9">
        <v>182628.89999999997</v>
      </c>
      <c r="G521" s="9">
        <v>234320.99999999977</v>
      </c>
      <c r="H521" s="9">
        <v>212753.91999999987</v>
      </c>
      <c r="I521" s="9">
        <v>206103.13999999984</v>
      </c>
      <c r="J521" s="9">
        <v>208323.74999999977</v>
      </c>
      <c r="K521" s="9">
        <v>215512.65999999968</v>
      </c>
      <c r="L521" s="9">
        <v>218867.97999999975</v>
      </c>
      <c r="M521" s="9">
        <v>228918.75999999972</v>
      </c>
      <c r="N521" s="9">
        <v>240941.34999999992</v>
      </c>
      <c r="O521" s="9">
        <v>251605.1899999998</v>
      </c>
      <c r="P521" s="9">
        <v>271288.72999999992</v>
      </c>
      <c r="Q521" s="9">
        <v>263744.96999999986</v>
      </c>
    </row>
    <row r="522" spans="2:18" hidden="1" outlineLevel="2" x14ac:dyDescent="0.3">
      <c r="B522" s="2" t="s">
        <v>43</v>
      </c>
      <c r="C522" s="11" t="s">
        <v>162</v>
      </c>
      <c r="D522" s="12" t="s">
        <v>23</v>
      </c>
      <c r="E522" s="13">
        <v>2501252.089999998</v>
      </c>
      <c r="F522" s="13">
        <v>167035.29999999996</v>
      </c>
      <c r="G522" s="13">
        <v>218406.55999999976</v>
      </c>
      <c r="H522" s="13">
        <v>196939.38999999987</v>
      </c>
      <c r="I522" s="13">
        <v>187224.02999999985</v>
      </c>
      <c r="J522" s="13">
        <v>190078.22999999978</v>
      </c>
      <c r="K522" s="13">
        <v>196666.70999999967</v>
      </c>
      <c r="L522" s="13">
        <v>199014.74999999977</v>
      </c>
      <c r="M522" s="13">
        <v>208398.45999999973</v>
      </c>
      <c r="N522" s="13">
        <v>219251.15999999992</v>
      </c>
      <c r="O522" s="13">
        <v>229796.7799999998</v>
      </c>
      <c r="P522" s="13">
        <v>248156.49999999991</v>
      </c>
      <c r="Q522" s="13">
        <v>240284.21999999988</v>
      </c>
      <c r="R522" s="14"/>
    </row>
    <row r="523" spans="2:18" hidden="1" outlineLevel="2" x14ac:dyDescent="0.3">
      <c r="B523" s="2" t="s">
        <v>43</v>
      </c>
      <c r="C523" s="7" t="s">
        <v>162</v>
      </c>
      <c r="D523" s="8" t="s">
        <v>24</v>
      </c>
      <c r="E523" s="9">
        <v>233758.25999999998</v>
      </c>
      <c r="F523" s="9">
        <v>15593.599999999995</v>
      </c>
      <c r="G523" s="9">
        <v>15914.439999999999</v>
      </c>
      <c r="H523" s="9">
        <v>15814.529999999999</v>
      </c>
      <c r="I523" s="9">
        <v>18879.109999999997</v>
      </c>
      <c r="J523" s="9">
        <v>18245.52</v>
      </c>
      <c r="K523" s="9">
        <v>18845.949999999997</v>
      </c>
      <c r="L523" s="9">
        <v>19853.229999999996</v>
      </c>
      <c r="M523" s="9">
        <v>20520.3</v>
      </c>
      <c r="N523" s="9">
        <v>21690.189999999995</v>
      </c>
      <c r="O523" s="9">
        <v>21808.41</v>
      </c>
      <c r="P523" s="9">
        <v>23132.229999999992</v>
      </c>
      <c r="Q523" s="9">
        <v>23460.75</v>
      </c>
    </row>
    <row r="524" spans="2:18" hidden="1" outlineLevel="2" x14ac:dyDescent="0.3">
      <c r="C524" s="4" t="s">
        <v>44</v>
      </c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6"/>
    </row>
    <row r="525" spans="2:18" hidden="1" outlineLevel="2" x14ac:dyDescent="0.3">
      <c r="B525" s="1" t="s">
        <v>44</v>
      </c>
      <c r="C525" s="7" t="s">
        <v>162</v>
      </c>
      <c r="D525" s="8" t="s">
        <v>26</v>
      </c>
      <c r="E525" s="15">
        <v>4.1455156476825697E-3</v>
      </c>
      <c r="F525" s="15">
        <v>3.2381951000968567E-3</v>
      </c>
      <c r="G525" s="15">
        <v>4.1546793072474416E-3</v>
      </c>
      <c r="H525" s="15">
        <v>3.6054201941183796E-3</v>
      </c>
      <c r="I525" s="15">
        <v>3.6655150914751381E-3</v>
      </c>
      <c r="J525" s="15">
        <v>3.7352714808975038E-3</v>
      </c>
      <c r="K525" s="15">
        <v>4.0074742654600216E-3</v>
      </c>
      <c r="L525" s="15">
        <v>4.0630032009866101E-3</v>
      </c>
      <c r="M525" s="15">
        <v>4.480710188786082E-3</v>
      </c>
      <c r="N525" s="15">
        <v>4.47593643414453E-3</v>
      </c>
      <c r="O525" s="15">
        <v>4.7943698176837199E-3</v>
      </c>
      <c r="P525" s="15">
        <v>4.9793059384057089E-3</v>
      </c>
      <c r="Q525" s="15">
        <v>4.6750197900510757E-3</v>
      </c>
    </row>
    <row r="526" spans="2:18" hidden="1" outlineLevel="2" x14ac:dyDescent="0.3">
      <c r="B526" s="1" t="s">
        <v>44</v>
      </c>
      <c r="C526" s="11" t="s">
        <v>162</v>
      </c>
      <c r="D526" s="12" t="s">
        <v>27</v>
      </c>
      <c r="E526" s="16">
        <v>3.8994251994389898E-3</v>
      </c>
      <c r="F526" s="16">
        <v>3.0421629406841792E-3</v>
      </c>
      <c r="G526" s="16">
        <v>3.9792292882292893E-3</v>
      </c>
      <c r="H526" s="16">
        <v>3.4222165763718214E-3</v>
      </c>
      <c r="I526" s="16">
        <v>3.4322284134003928E-3</v>
      </c>
      <c r="J526" s="16">
        <v>3.5120731574991605E-3</v>
      </c>
      <c r="K526" s="16">
        <v>3.7236950736917753E-3</v>
      </c>
      <c r="L526" s="16">
        <v>3.8155912630863189E-3</v>
      </c>
      <c r="M526" s="16">
        <v>4.2080374678994115E-3</v>
      </c>
      <c r="N526" s="16">
        <v>4.1885603519586628E-3</v>
      </c>
      <c r="O526" s="16">
        <v>4.5100185231156161E-3</v>
      </c>
      <c r="P526" s="16">
        <v>4.6925722098895197E-3</v>
      </c>
      <c r="Q526" s="16">
        <v>4.3885455589184738E-3</v>
      </c>
    </row>
    <row r="527" spans="2:18" hidden="1" outlineLevel="2" x14ac:dyDescent="0.3">
      <c r="B527" s="1" t="s">
        <v>44</v>
      </c>
      <c r="C527" s="7" t="s">
        <v>162</v>
      </c>
      <c r="D527" s="8" t="s">
        <v>28</v>
      </c>
      <c r="E527" s="15">
        <v>1.2766478896848387E-2</v>
      </c>
      <c r="F527" s="15">
        <v>1.0454238037186236E-2</v>
      </c>
      <c r="G527" s="15">
        <v>1.0520899085068704E-2</v>
      </c>
      <c r="H527" s="15">
        <v>1.081596735364315E-2</v>
      </c>
      <c r="I527" s="15">
        <v>1.1245728000430786E-2</v>
      </c>
      <c r="J527" s="15">
        <v>1.1053368205771663E-2</v>
      </c>
      <c r="K527" s="15">
        <v>1.9575251033577237E-2</v>
      </c>
      <c r="L527" s="15">
        <v>1.1608557746233948E-2</v>
      </c>
      <c r="M527" s="15">
        <v>1.3104220415589037E-2</v>
      </c>
      <c r="N527" s="15">
        <v>1.4604745091961512E-2</v>
      </c>
      <c r="O527" s="15">
        <v>1.4283829004691205E-2</v>
      </c>
      <c r="P527" s="15">
        <v>1.4453925658298472E-2</v>
      </c>
      <c r="Q527" s="15">
        <v>1.4105695733924627E-2</v>
      </c>
    </row>
    <row r="528" spans="2:18" hidden="1" outlineLevel="2" x14ac:dyDescent="0.3">
      <c r="B528" s="1" t="s">
        <v>44</v>
      </c>
      <c r="C528" s="11" t="s">
        <v>162</v>
      </c>
      <c r="D528" s="12" t="s">
        <v>35</v>
      </c>
      <c r="E528" s="16">
        <v>0.16652446224394299</v>
      </c>
      <c r="F528" s="16">
        <v>0.11751466850953447</v>
      </c>
      <c r="G528" s="16">
        <v>0.14767647914659771</v>
      </c>
      <c r="H528" s="16">
        <v>0.1325008633416539</v>
      </c>
      <c r="I528" s="16">
        <v>0.26034176099784828</v>
      </c>
      <c r="J528" s="16">
        <v>0.26055724702513627</v>
      </c>
      <c r="K528" s="16">
        <v>0.19858505357550849</v>
      </c>
      <c r="L528" s="16">
        <v>0.21383104016712526</v>
      </c>
      <c r="M528" s="16">
        <v>0.15186504312334617</v>
      </c>
      <c r="N528" s="16">
        <v>0.16322347215850971</v>
      </c>
      <c r="O528" s="16">
        <v>0.1593365116269225</v>
      </c>
      <c r="P528" s="16">
        <v>0.17437830539870577</v>
      </c>
      <c r="Q528" s="16">
        <v>0.14185669037338278</v>
      </c>
    </row>
    <row r="529" spans="2:18" hidden="1" outlineLevel="2" x14ac:dyDescent="0.3">
      <c r="C529" s="4" t="s">
        <v>168</v>
      </c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6"/>
    </row>
    <row r="530" spans="2:18" hidden="1" outlineLevel="2" x14ac:dyDescent="0.3">
      <c r="B530" s="2" t="s">
        <v>46</v>
      </c>
      <c r="C530" s="7" t="s">
        <v>162</v>
      </c>
      <c r="D530" s="8" t="s">
        <v>22</v>
      </c>
      <c r="E530" s="9">
        <v>1157992.7599999993</v>
      </c>
      <c r="F530" s="9">
        <v>75452.26999999999</v>
      </c>
      <c r="G530" s="9">
        <v>76482.52999999997</v>
      </c>
      <c r="H530" s="9">
        <v>80947.070000000007</v>
      </c>
      <c r="I530" s="9">
        <v>96995.859999999986</v>
      </c>
      <c r="J530" s="9">
        <v>95924.329999999958</v>
      </c>
      <c r="K530" s="9">
        <v>90840.489999999947</v>
      </c>
      <c r="L530" s="9">
        <v>102319.98999999992</v>
      </c>
      <c r="M530" s="9">
        <v>102406.35999999993</v>
      </c>
      <c r="N530" s="9">
        <v>114503.25999999991</v>
      </c>
      <c r="O530" s="9">
        <v>110269.03999999989</v>
      </c>
      <c r="P530" s="9">
        <v>108326.36999999988</v>
      </c>
      <c r="Q530" s="9">
        <v>103525.18999999992</v>
      </c>
    </row>
    <row r="531" spans="2:18" hidden="1" outlineLevel="2" x14ac:dyDescent="0.3">
      <c r="B531" s="2" t="s">
        <v>46</v>
      </c>
      <c r="C531" s="11" t="s">
        <v>162</v>
      </c>
      <c r="D531" s="12" t="s">
        <v>23</v>
      </c>
      <c r="E531" s="13">
        <v>995741.71999999916</v>
      </c>
      <c r="F531" s="13">
        <v>62387.289999999986</v>
      </c>
      <c r="G531" s="13">
        <v>63576.819999999978</v>
      </c>
      <c r="H531" s="13">
        <v>67724.53</v>
      </c>
      <c r="I531" s="13">
        <v>81854.849999999991</v>
      </c>
      <c r="J531" s="13">
        <v>81422.069999999963</v>
      </c>
      <c r="K531" s="13">
        <v>77391.979999999952</v>
      </c>
      <c r="L531" s="13">
        <v>89368.709999999919</v>
      </c>
      <c r="M531" s="13">
        <v>89314.54999999993</v>
      </c>
      <c r="N531" s="13">
        <v>100933.22999999991</v>
      </c>
      <c r="O531" s="13">
        <v>97016.5799999999</v>
      </c>
      <c r="P531" s="13">
        <v>94746.869999999879</v>
      </c>
      <c r="Q531" s="13">
        <v>90004.239999999918</v>
      </c>
      <c r="R531" s="14"/>
    </row>
    <row r="532" spans="2:18" hidden="1" outlineLevel="2" x14ac:dyDescent="0.3">
      <c r="B532" s="2" t="s">
        <v>46</v>
      </c>
      <c r="C532" s="7" t="s">
        <v>162</v>
      </c>
      <c r="D532" s="8" t="s">
        <v>24</v>
      </c>
      <c r="E532" s="9">
        <v>162251.04</v>
      </c>
      <c r="F532" s="9">
        <v>13064.980000000001</v>
      </c>
      <c r="G532" s="9">
        <v>12905.71</v>
      </c>
      <c r="H532" s="9">
        <v>13222.54</v>
      </c>
      <c r="I532" s="9">
        <v>15141.009999999998</v>
      </c>
      <c r="J532" s="9">
        <v>14502.260000000002</v>
      </c>
      <c r="K532" s="9">
        <v>13448.51</v>
      </c>
      <c r="L532" s="9">
        <v>12951.279999999997</v>
      </c>
      <c r="M532" s="9">
        <v>13091.809999999998</v>
      </c>
      <c r="N532" s="9">
        <v>13570.03</v>
      </c>
      <c r="O532" s="9">
        <v>13252.46</v>
      </c>
      <c r="P532" s="9">
        <v>13579.5</v>
      </c>
      <c r="Q532" s="9">
        <v>13520.949999999999</v>
      </c>
    </row>
    <row r="533" spans="2:18" hidden="1" outlineLevel="2" x14ac:dyDescent="0.3">
      <c r="C533" s="4" t="s">
        <v>47</v>
      </c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6"/>
    </row>
    <row r="534" spans="2:18" hidden="1" outlineLevel="2" x14ac:dyDescent="0.3">
      <c r="B534" s="1" t="s">
        <v>47</v>
      </c>
      <c r="C534" s="7" t="s">
        <v>162</v>
      </c>
      <c r="D534" s="8" t="s">
        <v>26</v>
      </c>
      <c r="E534" s="15">
        <v>1.7551952249406028E-3</v>
      </c>
      <c r="F534" s="15">
        <v>1.3378450563146637E-3</v>
      </c>
      <c r="G534" s="15">
        <v>1.3560900847851103E-3</v>
      </c>
      <c r="H534" s="15">
        <v>1.3717641528424682E-3</v>
      </c>
      <c r="I534" s="15">
        <v>1.7250576029099309E-3</v>
      </c>
      <c r="J534" s="15">
        <v>1.7199355050645983E-3</v>
      </c>
      <c r="K534" s="15">
        <v>1.6891858043828088E-3</v>
      </c>
      <c r="L534" s="15">
        <v>1.8994393190585399E-3</v>
      </c>
      <c r="M534" s="15">
        <v>2.0044369480618175E-3</v>
      </c>
      <c r="N534" s="15">
        <v>2.1271123170112718E-3</v>
      </c>
      <c r="O534" s="15">
        <v>2.1011909857700422E-3</v>
      </c>
      <c r="P534" s="15">
        <v>1.988251179571424E-3</v>
      </c>
      <c r="Q534" s="15">
        <v>1.8350390228059994E-3</v>
      </c>
    </row>
    <row r="535" spans="2:18" hidden="1" outlineLevel="2" x14ac:dyDescent="0.3">
      <c r="B535" s="1" t="s">
        <v>47</v>
      </c>
      <c r="C535" s="11" t="s">
        <v>162</v>
      </c>
      <c r="D535" s="12" t="s">
        <v>27</v>
      </c>
      <c r="E535" s="16">
        <v>1.5523506689406595E-3</v>
      </c>
      <c r="F535" s="16">
        <v>1.1362406725268055E-3</v>
      </c>
      <c r="G535" s="16">
        <v>1.1583294210415743E-3</v>
      </c>
      <c r="H535" s="16">
        <v>1.1768494316601206E-3</v>
      </c>
      <c r="I535" s="16">
        <v>1.5005795033074937E-3</v>
      </c>
      <c r="J535" s="16">
        <v>1.5044346029264785E-3</v>
      </c>
      <c r="K535" s="16">
        <v>1.4653427347681399E-3</v>
      </c>
      <c r="L535" s="16">
        <v>1.7134130463661364E-3</v>
      </c>
      <c r="M535" s="16">
        <v>1.8034632925242136E-3</v>
      </c>
      <c r="N535" s="16">
        <v>1.9282220690331783E-3</v>
      </c>
      <c r="O535" s="16">
        <v>1.9040587637882828E-3</v>
      </c>
      <c r="P535" s="16">
        <v>1.7916376525942889E-3</v>
      </c>
      <c r="Q535" s="16">
        <v>1.6438354034893857E-3</v>
      </c>
    </row>
    <row r="536" spans="2:18" hidden="1" outlineLevel="2" x14ac:dyDescent="0.3">
      <c r="B536" s="1" t="s">
        <v>47</v>
      </c>
      <c r="C536" s="7" t="s">
        <v>162</v>
      </c>
      <c r="D536" s="8" t="s">
        <v>28</v>
      </c>
      <c r="E536" s="15">
        <v>8.861181967010294E-3</v>
      </c>
      <c r="F536" s="15">
        <v>8.7590043909730585E-3</v>
      </c>
      <c r="G536" s="15">
        <v>8.5318536204328915E-3</v>
      </c>
      <c r="H536" s="15">
        <v>9.0432381469598352E-3</v>
      </c>
      <c r="I536" s="15">
        <v>9.0190522811616942E-3</v>
      </c>
      <c r="J536" s="15">
        <v>8.78565366160209E-3</v>
      </c>
      <c r="K536" s="15">
        <v>1.3968940768577538E-2</v>
      </c>
      <c r="L536" s="15">
        <v>7.5728575031692481E-3</v>
      </c>
      <c r="M536" s="15">
        <v>8.3604023274032394E-3</v>
      </c>
      <c r="N536" s="15">
        <v>9.1371642682830587E-3</v>
      </c>
      <c r="O536" s="15">
        <v>8.6799483562309231E-3</v>
      </c>
      <c r="P536" s="15">
        <v>8.485004838567841E-3</v>
      </c>
      <c r="Q536" s="15">
        <v>8.1294249644025957E-3</v>
      </c>
    </row>
    <row r="537" spans="2:18" hidden="1" outlineLevel="2" x14ac:dyDescent="0.3">
      <c r="B537" s="1" t="s">
        <v>47</v>
      </c>
      <c r="C537" s="11" t="s">
        <v>162</v>
      </c>
      <c r="D537" s="12" t="s">
        <v>35</v>
      </c>
      <c r="E537" s="16">
        <v>8.4592537363279985E-2</v>
      </c>
      <c r="F537" s="16">
        <v>5.5015794781871054E-2</v>
      </c>
      <c r="G537" s="16">
        <v>5.655329188758132E-2</v>
      </c>
      <c r="H537" s="16">
        <v>5.8112989783702537E-2</v>
      </c>
      <c r="I537" s="16">
        <v>0.16564614325248819</v>
      </c>
      <c r="J537" s="16">
        <v>0.16225145119864909</v>
      </c>
      <c r="K537" s="16">
        <v>0.10444695938017862</v>
      </c>
      <c r="L537" s="16">
        <v>0.12715490426521495</v>
      </c>
      <c r="M537" s="16">
        <v>8.0101085045733822E-2</v>
      </c>
      <c r="N537" s="16">
        <v>9.2699978809858891E-2</v>
      </c>
      <c r="O537" s="16">
        <v>8.3066730617881473E-2</v>
      </c>
      <c r="P537" s="16">
        <v>8.433615448679109E-2</v>
      </c>
      <c r="Q537" s="16">
        <v>6.4886127075422267E-2</v>
      </c>
    </row>
    <row r="538" spans="2:18" hidden="1" outlineLevel="2" x14ac:dyDescent="0.3">
      <c r="C538" s="4" t="s">
        <v>169</v>
      </c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7"/>
    </row>
    <row r="539" spans="2:18" hidden="1" outlineLevel="2" x14ac:dyDescent="0.3">
      <c r="B539" s="2" t="s">
        <v>49</v>
      </c>
      <c r="C539" s="118" t="s">
        <v>162</v>
      </c>
      <c r="D539" s="119" t="s">
        <v>22</v>
      </c>
      <c r="E539" s="120">
        <v>0</v>
      </c>
      <c r="F539" s="120">
        <v>0</v>
      </c>
      <c r="G539" s="120">
        <v>0</v>
      </c>
      <c r="H539" s="120">
        <v>0</v>
      </c>
      <c r="I539" s="120">
        <v>0</v>
      </c>
      <c r="J539" s="120">
        <v>0</v>
      </c>
      <c r="K539" s="120">
        <v>0</v>
      </c>
      <c r="L539" s="120">
        <v>0</v>
      </c>
      <c r="M539" s="120">
        <v>0</v>
      </c>
      <c r="N539" s="120">
        <v>0</v>
      </c>
      <c r="O539" s="120">
        <v>0</v>
      </c>
      <c r="P539" s="120">
        <v>0</v>
      </c>
      <c r="Q539" s="120">
        <v>0</v>
      </c>
    </row>
    <row r="540" spans="2:18" hidden="1" outlineLevel="2" x14ac:dyDescent="0.3">
      <c r="B540" s="2" t="s">
        <v>49</v>
      </c>
      <c r="C540" s="121" t="s">
        <v>162</v>
      </c>
      <c r="D540" s="122" t="s">
        <v>23</v>
      </c>
      <c r="E540" s="123">
        <v>0</v>
      </c>
      <c r="F540" s="123">
        <v>0</v>
      </c>
      <c r="G540" s="123">
        <v>0</v>
      </c>
      <c r="H540" s="123">
        <v>0</v>
      </c>
      <c r="I540" s="123">
        <v>0</v>
      </c>
      <c r="J540" s="123">
        <v>0</v>
      </c>
      <c r="K540" s="123">
        <v>0</v>
      </c>
      <c r="L540" s="123">
        <v>0</v>
      </c>
      <c r="M540" s="123">
        <v>0</v>
      </c>
      <c r="N540" s="123">
        <v>0</v>
      </c>
      <c r="O540" s="123">
        <v>0</v>
      </c>
      <c r="P540" s="123">
        <v>0</v>
      </c>
      <c r="Q540" s="123">
        <v>0</v>
      </c>
      <c r="R540" s="14"/>
    </row>
    <row r="541" spans="2:18" hidden="1" outlineLevel="2" x14ac:dyDescent="0.3">
      <c r="B541" s="2" t="s">
        <v>49</v>
      </c>
      <c r="C541" s="118" t="s">
        <v>162</v>
      </c>
      <c r="D541" s="119" t="s">
        <v>24</v>
      </c>
      <c r="E541" s="120">
        <v>0</v>
      </c>
      <c r="F541" s="120">
        <v>0</v>
      </c>
      <c r="G541" s="120">
        <v>0</v>
      </c>
      <c r="H541" s="120">
        <v>0</v>
      </c>
      <c r="I541" s="120">
        <v>0</v>
      </c>
      <c r="J541" s="120">
        <v>0</v>
      </c>
      <c r="K541" s="120">
        <v>0</v>
      </c>
      <c r="L541" s="120">
        <v>0</v>
      </c>
      <c r="M541" s="120">
        <v>0</v>
      </c>
      <c r="N541" s="120">
        <v>0</v>
      </c>
      <c r="O541" s="120">
        <v>0</v>
      </c>
      <c r="P541" s="120">
        <v>0</v>
      </c>
      <c r="Q541" s="120">
        <v>0</v>
      </c>
    </row>
    <row r="542" spans="2:18" hidden="1" outlineLevel="2" x14ac:dyDescent="0.3">
      <c r="C542" s="4" t="s">
        <v>50</v>
      </c>
      <c r="D542" s="116"/>
      <c r="E542" s="116"/>
      <c r="F542" s="116"/>
      <c r="G542" s="116"/>
      <c r="H542" s="116"/>
      <c r="I542" s="116"/>
      <c r="J542" s="116"/>
      <c r="K542" s="116"/>
      <c r="L542" s="116"/>
      <c r="M542" s="116"/>
      <c r="N542" s="116"/>
      <c r="O542" s="116"/>
      <c r="P542" s="116"/>
      <c r="Q542" s="117"/>
    </row>
    <row r="543" spans="2:18" hidden="1" outlineLevel="2" x14ac:dyDescent="0.3">
      <c r="B543" s="1" t="s">
        <v>50</v>
      </c>
      <c r="C543" s="118" t="s">
        <v>162</v>
      </c>
      <c r="D543" s="119" t="s">
        <v>26</v>
      </c>
      <c r="E543" s="124">
        <v>0</v>
      </c>
      <c r="F543" s="124">
        <v>0</v>
      </c>
      <c r="G543" s="124">
        <v>0</v>
      </c>
      <c r="H543" s="124">
        <v>0</v>
      </c>
      <c r="I543" s="124">
        <v>0</v>
      </c>
      <c r="J543" s="124">
        <v>0</v>
      </c>
      <c r="K543" s="124">
        <v>0</v>
      </c>
      <c r="L543" s="124">
        <v>0</v>
      </c>
      <c r="M543" s="124">
        <v>0</v>
      </c>
      <c r="N543" s="124">
        <v>0</v>
      </c>
      <c r="O543" s="124">
        <v>0</v>
      </c>
      <c r="P543" s="124">
        <v>0</v>
      </c>
      <c r="Q543" s="124">
        <v>0</v>
      </c>
    </row>
    <row r="544" spans="2:18" hidden="1" outlineLevel="2" x14ac:dyDescent="0.3">
      <c r="B544" s="1" t="s">
        <v>50</v>
      </c>
      <c r="C544" s="121" t="s">
        <v>162</v>
      </c>
      <c r="D544" s="122" t="s">
        <v>27</v>
      </c>
      <c r="E544" s="125">
        <v>0</v>
      </c>
      <c r="F544" s="125">
        <v>0</v>
      </c>
      <c r="G544" s="125">
        <v>0</v>
      </c>
      <c r="H544" s="125">
        <v>0</v>
      </c>
      <c r="I544" s="125">
        <v>0</v>
      </c>
      <c r="J544" s="125">
        <v>0</v>
      </c>
      <c r="K544" s="125">
        <v>0</v>
      </c>
      <c r="L544" s="125">
        <v>0</v>
      </c>
      <c r="M544" s="125">
        <v>0</v>
      </c>
      <c r="N544" s="125">
        <v>0</v>
      </c>
      <c r="O544" s="125">
        <v>0</v>
      </c>
      <c r="P544" s="125">
        <v>0</v>
      </c>
      <c r="Q544" s="125">
        <v>0</v>
      </c>
    </row>
    <row r="545" spans="2:18" hidden="1" outlineLevel="2" x14ac:dyDescent="0.3">
      <c r="B545" s="1" t="s">
        <v>50</v>
      </c>
      <c r="C545" s="118" t="s">
        <v>162</v>
      </c>
      <c r="D545" s="119" t="s">
        <v>28</v>
      </c>
      <c r="E545" s="124">
        <v>0</v>
      </c>
      <c r="F545" s="124">
        <v>0</v>
      </c>
      <c r="G545" s="124">
        <v>0</v>
      </c>
      <c r="H545" s="124">
        <v>0</v>
      </c>
      <c r="I545" s="124">
        <v>0</v>
      </c>
      <c r="J545" s="124">
        <v>0</v>
      </c>
      <c r="K545" s="124">
        <v>0</v>
      </c>
      <c r="L545" s="124">
        <v>0</v>
      </c>
      <c r="M545" s="124">
        <v>0</v>
      </c>
      <c r="N545" s="124">
        <v>0</v>
      </c>
      <c r="O545" s="124">
        <v>0</v>
      </c>
      <c r="P545" s="124">
        <v>0</v>
      </c>
      <c r="Q545" s="124">
        <v>0</v>
      </c>
    </row>
    <row r="546" spans="2:18" hidden="1" outlineLevel="2" x14ac:dyDescent="0.3">
      <c r="B546" s="1" t="s">
        <v>50</v>
      </c>
      <c r="C546" s="121" t="s">
        <v>162</v>
      </c>
      <c r="D546" s="122" t="s">
        <v>35</v>
      </c>
      <c r="E546" s="125">
        <v>0</v>
      </c>
      <c r="F546" s="125">
        <v>0</v>
      </c>
      <c r="G546" s="125">
        <v>0</v>
      </c>
      <c r="H546" s="125">
        <v>0</v>
      </c>
      <c r="I546" s="125">
        <v>0</v>
      </c>
      <c r="J546" s="125">
        <v>0</v>
      </c>
      <c r="K546" s="125">
        <v>0</v>
      </c>
      <c r="L546" s="125">
        <v>0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</row>
    <row r="547" spans="2:18" hidden="1" outlineLevel="2" x14ac:dyDescent="0.3">
      <c r="C547" s="4" t="s">
        <v>170</v>
      </c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7"/>
    </row>
    <row r="548" spans="2:18" hidden="1" outlineLevel="2" x14ac:dyDescent="0.3">
      <c r="B548" s="2" t="s">
        <v>52</v>
      </c>
      <c r="C548" s="118" t="s">
        <v>162</v>
      </c>
      <c r="D548" s="119" t="s">
        <v>22</v>
      </c>
      <c r="E548" s="120">
        <v>0</v>
      </c>
      <c r="F548" s="120">
        <v>0</v>
      </c>
      <c r="G548" s="120">
        <v>0</v>
      </c>
      <c r="H548" s="120">
        <v>0</v>
      </c>
      <c r="I548" s="120">
        <v>0</v>
      </c>
      <c r="J548" s="120">
        <v>0</v>
      </c>
      <c r="K548" s="120">
        <v>0</v>
      </c>
      <c r="L548" s="120">
        <v>0</v>
      </c>
      <c r="M548" s="120">
        <v>0</v>
      </c>
      <c r="N548" s="120">
        <v>0</v>
      </c>
      <c r="O548" s="120">
        <v>0</v>
      </c>
      <c r="P548" s="120">
        <v>0</v>
      </c>
      <c r="Q548" s="120">
        <v>0</v>
      </c>
    </row>
    <row r="549" spans="2:18" hidden="1" outlineLevel="2" x14ac:dyDescent="0.3">
      <c r="B549" s="2" t="s">
        <v>52</v>
      </c>
      <c r="C549" s="121" t="s">
        <v>162</v>
      </c>
      <c r="D549" s="122" t="s">
        <v>23</v>
      </c>
      <c r="E549" s="123">
        <v>0</v>
      </c>
      <c r="F549" s="123">
        <v>0</v>
      </c>
      <c r="G549" s="123">
        <v>0</v>
      </c>
      <c r="H549" s="123">
        <v>0</v>
      </c>
      <c r="I549" s="123">
        <v>0</v>
      </c>
      <c r="J549" s="123">
        <v>0</v>
      </c>
      <c r="K549" s="123">
        <v>0</v>
      </c>
      <c r="L549" s="123">
        <v>0</v>
      </c>
      <c r="M549" s="123">
        <v>0</v>
      </c>
      <c r="N549" s="123">
        <v>0</v>
      </c>
      <c r="O549" s="123">
        <v>0</v>
      </c>
      <c r="P549" s="123">
        <v>0</v>
      </c>
      <c r="Q549" s="123">
        <v>0</v>
      </c>
      <c r="R549" s="14"/>
    </row>
    <row r="550" spans="2:18" hidden="1" outlineLevel="2" x14ac:dyDescent="0.3">
      <c r="B550" s="2" t="s">
        <v>52</v>
      </c>
      <c r="C550" s="118" t="s">
        <v>162</v>
      </c>
      <c r="D550" s="119" t="s">
        <v>24</v>
      </c>
      <c r="E550" s="120">
        <v>0</v>
      </c>
      <c r="F550" s="120">
        <v>0</v>
      </c>
      <c r="G550" s="120">
        <v>0</v>
      </c>
      <c r="H550" s="120">
        <v>0</v>
      </c>
      <c r="I550" s="120">
        <v>0</v>
      </c>
      <c r="J550" s="120">
        <v>0</v>
      </c>
      <c r="K550" s="120">
        <v>0</v>
      </c>
      <c r="L550" s="120">
        <v>0</v>
      </c>
      <c r="M550" s="120">
        <v>0</v>
      </c>
      <c r="N550" s="120">
        <v>0</v>
      </c>
      <c r="O550" s="120">
        <v>0</v>
      </c>
      <c r="P550" s="120">
        <v>0</v>
      </c>
      <c r="Q550" s="120">
        <v>0</v>
      </c>
    </row>
    <row r="551" spans="2:18" hidden="1" outlineLevel="2" x14ac:dyDescent="0.3">
      <c r="C551" s="4" t="s">
        <v>53</v>
      </c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7"/>
    </row>
    <row r="552" spans="2:18" hidden="1" outlineLevel="2" x14ac:dyDescent="0.3">
      <c r="B552" s="1" t="s">
        <v>53</v>
      </c>
      <c r="C552" s="118" t="s">
        <v>162</v>
      </c>
      <c r="D552" s="119" t="s">
        <v>26</v>
      </c>
      <c r="E552" s="124">
        <v>0</v>
      </c>
      <c r="F552" s="124">
        <v>0</v>
      </c>
      <c r="G552" s="124">
        <v>0</v>
      </c>
      <c r="H552" s="124">
        <v>0</v>
      </c>
      <c r="I552" s="124">
        <v>0</v>
      </c>
      <c r="J552" s="124">
        <v>0</v>
      </c>
      <c r="K552" s="124">
        <v>0</v>
      </c>
      <c r="L552" s="124">
        <v>0</v>
      </c>
      <c r="M552" s="124">
        <v>0</v>
      </c>
      <c r="N552" s="124">
        <v>0</v>
      </c>
      <c r="O552" s="124">
        <v>0</v>
      </c>
      <c r="P552" s="124">
        <v>0</v>
      </c>
      <c r="Q552" s="124">
        <v>0</v>
      </c>
    </row>
    <row r="553" spans="2:18" hidden="1" outlineLevel="2" x14ac:dyDescent="0.3">
      <c r="B553" s="1" t="s">
        <v>53</v>
      </c>
      <c r="C553" s="121" t="s">
        <v>162</v>
      </c>
      <c r="D553" s="122" t="s">
        <v>27</v>
      </c>
      <c r="E553" s="125">
        <v>0</v>
      </c>
      <c r="F553" s="125">
        <v>0</v>
      </c>
      <c r="G553" s="125">
        <v>0</v>
      </c>
      <c r="H553" s="125">
        <v>0</v>
      </c>
      <c r="I553" s="125">
        <v>0</v>
      </c>
      <c r="J553" s="125">
        <v>0</v>
      </c>
      <c r="K553" s="125">
        <v>0</v>
      </c>
      <c r="L553" s="125">
        <v>0</v>
      </c>
      <c r="M553" s="125">
        <v>0</v>
      </c>
      <c r="N553" s="125">
        <v>0</v>
      </c>
      <c r="O553" s="125">
        <v>0</v>
      </c>
      <c r="P553" s="125">
        <v>0</v>
      </c>
      <c r="Q553" s="125">
        <v>0</v>
      </c>
    </row>
    <row r="554" spans="2:18" hidden="1" outlineLevel="2" x14ac:dyDescent="0.3">
      <c r="B554" s="1" t="s">
        <v>53</v>
      </c>
      <c r="C554" s="118" t="s">
        <v>162</v>
      </c>
      <c r="D554" s="119" t="s">
        <v>28</v>
      </c>
      <c r="E554" s="124">
        <v>0</v>
      </c>
      <c r="F554" s="124">
        <v>0</v>
      </c>
      <c r="G554" s="124">
        <v>0</v>
      </c>
      <c r="H554" s="124">
        <v>0</v>
      </c>
      <c r="I554" s="124">
        <v>0</v>
      </c>
      <c r="J554" s="124">
        <v>0</v>
      </c>
      <c r="K554" s="124">
        <v>0</v>
      </c>
      <c r="L554" s="124">
        <v>0</v>
      </c>
      <c r="M554" s="124">
        <v>0</v>
      </c>
      <c r="N554" s="124">
        <v>0</v>
      </c>
      <c r="O554" s="124">
        <v>0</v>
      </c>
      <c r="P554" s="124">
        <v>0</v>
      </c>
      <c r="Q554" s="124">
        <v>0</v>
      </c>
    </row>
    <row r="555" spans="2:18" hidden="1" outlineLevel="2" x14ac:dyDescent="0.3">
      <c r="B555" s="1" t="s">
        <v>53</v>
      </c>
      <c r="C555" s="121" t="s">
        <v>162</v>
      </c>
      <c r="D555" s="122" t="s">
        <v>35</v>
      </c>
      <c r="E555" s="125">
        <v>0</v>
      </c>
      <c r="F555" s="125">
        <v>0</v>
      </c>
      <c r="G555" s="125">
        <v>0</v>
      </c>
      <c r="H555" s="125">
        <v>0</v>
      </c>
      <c r="I555" s="125">
        <v>0</v>
      </c>
      <c r="J555" s="125">
        <v>0</v>
      </c>
      <c r="K555" s="125">
        <v>0</v>
      </c>
      <c r="L555" s="125">
        <v>0</v>
      </c>
      <c r="M555" s="125">
        <v>0</v>
      </c>
      <c r="N555" s="125">
        <v>0</v>
      </c>
      <c r="O555" s="125">
        <v>0</v>
      </c>
      <c r="P555" s="125">
        <v>0</v>
      </c>
      <c r="Q555" s="125">
        <v>0</v>
      </c>
    </row>
    <row r="556" spans="2:18" hidden="1" outlineLevel="2" x14ac:dyDescent="0.3">
      <c r="C556" s="4" t="s">
        <v>171</v>
      </c>
      <c r="D556" s="116"/>
      <c r="E556" s="116"/>
      <c r="F556" s="116"/>
      <c r="G556" s="116"/>
      <c r="H556" s="116"/>
      <c r="I556" s="116"/>
      <c r="J556" s="116"/>
      <c r="K556" s="116"/>
      <c r="L556" s="116"/>
      <c r="M556" s="116"/>
      <c r="N556" s="116"/>
      <c r="O556" s="116"/>
      <c r="P556" s="116"/>
      <c r="Q556" s="117"/>
    </row>
    <row r="557" spans="2:18" hidden="1" outlineLevel="2" x14ac:dyDescent="0.3">
      <c r="B557" s="2" t="s">
        <v>55</v>
      </c>
      <c r="C557" s="118" t="s">
        <v>162</v>
      </c>
      <c r="D557" s="119" t="s">
        <v>22</v>
      </c>
      <c r="E557" s="120">
        <v>0</v>
      </c>
      <c r="F557" s="120">
        <v>0</v>
      </c>
      <c r="G557" s="120">
        <v>0</v>
      </c>
      <c r="H557" s="120">
        <v>0</v>
      </c>
      <c r="I557" s="120">
        <v>0</v>
      </c>
      <c r="J557" s="120">
        <v>0</v>
      </c>
      <c r="K557" s="120">
        <v>0</v>
      </c>
      <c r="L557" s="120">
        <v>0</v>
      </c>
      <c r="M557" s="120">
        <v>0</v>
      </c>
      <c r="N557" s="120">
        <v>0</v>
      </c>
      <c r="O557" s="120">
        <v>0</v>
      </c>
      <c r="P557" s="120">
        <v>0</v>
      </c>
      <c r="Q557" s="120">
        <v>0</v>
      </c>
    </row>
    <row r="558" spans="2:18" hidden="1" outlineLevel="2" x14ac:dyDescent="0.3">
      <c r="B558" s="2" t="s">
        <v>55</v>
      </c>
      <c r="C558" s="121" t="s">
        <v>162</v>
      </c>
      <c r="D558" s="122" t="s">
        <v>23</v>
      </c>
      <c r="E558" s="123">
        <v>0</v>
      </c>
      <c r="F558" s="123">
        <v>0</v>
      </c>
      <c r="G558" s="123">
        <v>0</v>
      </c>
      <c r="H558" s="123">
        <v>0</v>
      </c>
      <c r="I558" s="123">
        <v>0</v>
      </c>
      <c r="J558" s="123">
        <v>0</v>
      </c>
      <c r="K558" s="123">
        <v>0</v>
      </c>
      <c r="L558" s="123">
        <v>0</v>
      </c>
      <c r="M558" s="123">
        <v>0</v>
      </c>
      <c r="N558" s="123">
        <v>0</v>
      </c>
      <c r="O558" s="123">
        <v>0</v>
      </c>
      <c r="P558" s="123">
        <v>0</v>
      </c>
      <c r="Q558" s="123">
        <v>0</v>
      </c>
      <c r="R558" s="14"/>
    </row>
    <row r="559" spans="2:18" hidden="1" outlineLevel="2" x14ac:dyDescent="0.3">
      <c r="B559" s="2" t="s">
        <v>55</v>
      </c>
      <c r="C559" s="118" t="s">
        <v>162</v>
      </c>
      <c r="D559" s="119" t="s">
        <v>24</v>
      </c>
      <c r="E559" s="120">
        <v>0</v>
      </c>
      <c r="F559" s="120">
        <v>0</v>
      </c>
      <c r="G559" s="120">
        <v>0</v>
      </c>
      <c r="H559" s="120">
        <v>0</v>
      </c>
      <c r="I559" s="120">
        <v>0</v>
      </c>
      <c r="J559" s="120">
        <v>0</v>
      </c>
      <c r="K559" s="120">
        <v>0</v>
      </c>
      <c r="L559" s="120">
        <v>0</v>
      </c>
      <c r="M559" s="120">
        <v>0</v>
      </c>
      <c r="N559" s="120">
        <v>0</v>
      </c>
      <c r="O559" s="120">
        <v>0</v>
      </c>
      <c r="P559" s="120">
        <v>0</v>
      </c>
      <c r="Q559" s="120">
        <v>0</v>
      </c>
      <c r="R559" s="14"/>
    </row>
    <row r="560" spans="2:18" hidden="1" outlineLevel="2" x14ac:dyDescent="0.3">
      <c r="C560" s="4" t="s">
        <v>56</v>
      </c>
      <c r="D560" s="116"/>
      <c r="E560" s="116"/>
      <c r="F560" s="116"/>
      <c r="G560" s="116"/>
      <c r="H560" s="116"/>
      <c r="I560" s="116"/>
      <c r="J560" s="116"/>
      <c r="K560" s="116"/>
      <c r="L560" s="116"/>
      <c r="M560" s="116"/>
      <c r="N560" s="116"/>
      <c r="O560" s="116"/>
      <c r="P560" s="116"/>
      <c r="Q560" s="117"/>
    </row>
    <row r="561" spans="1:18" hidden="1" outlineLevel="2" x14ac:dyDescent="0.3">
      <c r="B561" s="1" t="s">
        <v>56</v>
      </c>
      <c r="C561" s="118" t="s">
        <v>162</v>
      </c>
      <c r="D561" s="119" t="s">
        <v>26</v>
      </c>
      <c r="E561" s="124">
        <v>0</v>
      </c>
      <c r="F561" s="124">
        <v>0</v>
      </c>
      <c r="G561" s="124">
        <v>0</v>
      </c>
      <c r="H561" s="124">
        <v>0</v>
      </c>
      <c r="I561" s="124">
        <v>0</v>
      </c>
      <c r="J561" s="124">
        <v>0</v>
      </c>
      <c r="K561" s="124">
        <v>0</v>
      </c>
      <c r="L561" s="124">
        <v>0</v>
      </c>
      <c r="M561" s="124">
        <v>0</v>
      </c>
      <c r="N561" s="124">
        <v>0</v>
      </c>
      <c r="O561" s="124">
        <v>0</v>
      </c>
      <c r="P561" s="124">
        <v>0</v>
      </c>
      <c r="Q561" s="124">
        <v>0</v>
      </c>
    </row>
    <row r="562" spans="1:18" hidden="1" outlineLevel="2" x14ac:dyDescent="0.3">
      <c r="B562" s="1" t="s">
        <v>56</v>
      </c>
      <c r="C562" s="121" t="s">
        <v>162</v>
      </c>
      <c r="D562" s="122" t="s">
        <v>27</v>
      </c>
      <c r="E562" s="125">
        <v>0</v>
      </c>
      <c r="F562" s="125">
        <v>0</v>
      </c>
      <c r="G562" s="125">
        <v>0</v>
      </c>
      <c r="H562" s="125">
        <v>0</v>
      </c>
      <c r="I562" s="125">
        <v>0</v>
      </c>
      <c r="J562" s="125">
        <v>0</v>
      </c>
      <c r="K562" s="125">
        <v>0</v>
      </c>
      <c r="L562" s="125">
        <v>0</v>
      </c>
      <c r="M562" s="125">
        <v>0</v>
      </c>
      <c r="N562" s="125">
        <v>0</v>
      </c>
      <c r="O562" s="125">
        <v>0</v>
      </c>
      <c r="P562" s="125">
        <v>0</v>
      </c>
      <c r="Q562" s="125">
        <v>0</v>
      </c>
    </row>
    <row r="563" spans="1:18" hidden="1" outlineLevel="2" x14ac:dyDescent="0.3">
      <c r="B563" s="1" t="s">
        <v>56</v>
      </c>
      <c r="C563" s="118" t="s">
        <v>162</v>
      </c>
      <c r="D563" s="119" t="s">
        <v>28</v>
      </c>
      <c r="E563" s="124">
        <v>0</v>
      </c>
      <c r="F563" s="124">
        <v>0</v>
      </c>
      <c r="G563" s="124">
        <v>0</v>
      </c>
      <c r="H563" s="124">
        <v>0</v>
      </c>
      <c r="I563" s="124">
        <v>0</v>
      </c>
      <c r="J563" s="124">
        <v>0</v>
      </c>
      <c r="K563" s="124">
        <v>0</v>
      </c>
      <c r="L563" s="124">
        <v>0</v>
      </c>
      <c r="M563" s="124">
        <v>0</v>
      </c>
      <c r="N563" s="124">
        <v>0</v>
      </c>
      <c r="O563" s="124">
        <v>0</v>
      </c>
      <c r="P563" s="124">
        <v>0</v>
      </c>
      <c r="Q563" s="124">
        <v>0</v>
      </c>
    </row>
    <row r="564" spans="1:18" hidden="1" outlineLevel="2" x14ac:dyDescent="0.3">
      <c r="B564" s="1" t="s">
        <v>56</v>
      </c>
      <c r="C564" s="121" t="s">
        <v>162</v>
      </c>
      <c r="D564" s="122" t="s">
        <v>35</v>
      </c>
      <c r="E564" s="125">
        <v>0</v>
      </c>
      <c r="F564" s="125">
        <v>0</v>
      </c>
      <c r="G564" s="125">
        <v>0</v>
      </c>
      <c r="H564" s="125">
        <v>0</v>
      </c>
      <c r="I564" s="125">
        <v>0</v>
      </c>
      <c r="J564" s="125">
        <v>0</v>
      </c>
      <c r="K564" s="125">
        <v>0</v>
      </c>
      <c r="L564" s="125">
        <v>0</v>
      </c>
      <c r="M564" s="125">
        <v>0</v>
      </c>
      <c r="N564" s="125">
        <v>0</v>
      </c>
      <c r="O564" s="125">
        <v>0</v>
      </c>
      <c r="P564" s="125">
        <v>0</v>
      </c>
      <c r="Q564" s="125">
        <v>0</v>
      </c>
    </row>
    <row r="565" spans="1:18" collapsed="1" x14ac:dyDescent="0.3">
      <c r="C565" s="17"/>
      <c r="D565" s="17"/>
      <c r="E565" s="18"/>
      <c r="F565" s="18"/>
      <c r="G565" s="18"/>
      <c r="H565" s="18"/>
      <c r="I565" s="18"/>
      <c r="J565" s="18"/>
      <c r="K565" s="19"/>
      <c r="L565" s="19"/>
      <c r="M565" s="19"/>
      <c r="N565" s="19"/>
      <c r="O565" s="19"/>
      <c r="P565" s="19"/>
      <c r="Q565" s="19"/>
    </row>
    <row r="566" spans="1:18" x14ac:dyDescent="0.3">
      <c r="A566" s="1">
        <v>6</v>
      </c>
      <c r="C566" s="20" t="s">
        <v>0</v>
      </c>
      <c r="D566" s="20" t="s">
        <v>1</v>
      </c>
      <c r="E566" s="3" t="s">
        <v>172</v>
      </c>
      <c r="F566" s="3" t="s">
        <v>173</v>
      </c>
      <c r="G566" s="3" t="s">
        <v>174</v>
      </c>
      <c r="H566" s="3" t="s">
        <v>175</v>
      </c>
      <c r="I566" s="3" t="s">
        <v>176</v>
      </c>
      <c r="J566" s="3" t="s">
        <v>177</v>
      </c>
      <c r="K566" s="3" t="s">
        <v>178</v>
      </c>
      <c r="L566" s="3" t="s">
        <v>179</v>
      </c>
      <c r="M566" s="3" t="s">
        <v>180</v>
      </c>
      <c r="N566" s="3" t="s">
        <v>181</v>
      </c>
      <c r="O566" s="3" t="s">
        <v>182</v>
      </c>
      <c r="P566" s="3" t="s">
        <v>183</v>
      </c>
      <c r="Q566" s="3" t="s">
        <v>184</v>
      </c>
    </row>
    <row r="567" spans="1:18" x14ac:dyDescent="0.3">
      <c r="B567" s="14"/>
      <c r="C567" s="4" t="s">
        <v>15</v>
      </c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6"/>
    </row>
    <row r="568" spans="1:18" x14ac:dyDescent="0.3">
      <c r="B568" s="2" t="s">
        <v>15</v>
      </c>
      <c r="C568" s="7" t="s">
        <v>185</v>
      </c>
      <c r="D568" s="8" t="s">
        <v>17</v>
      </c>
      <c r="E568" s="9">
        <v>657467650.3599999</v>
      </c>
      <c r="F568" s="10">
        <v>57541684.570000008</v>
      </c>
      <c r="G568" s="10">
        <v>54851500.539999977</v>
      </c>
      <c r="H568" s="10">
        <v>58011691.589999989</v>
      </c>
      <c r="I568" s="10">
        <v>54612299.580000021</v>
      </c>
      <c r="J568" s="10">
        <v>55363402.449999996</v>
      </c>
      <c r="K568" s="10">
        <v>53454061.79999999</v>
      </c>
      <c r="L568" s="10">
        <v>54381392.570000008</v>
      </c>
      <c r="M568" s="10">
        <v>52951139.509999983</v>
      </c>
      <c r="N568" s="10">
        <v>54465195.789999992</v>
      </c>
      <c r="O568" s="10">
        <v>51621848.789999999</v>
      </c>
      <c r="P568" s="10">
        <v>53807611.919999994</v>
      </c>
      <c r="Q568" s="10">
        <v>56405821.250000007</v>
      </c>
    </row>
    <row r="569" spans="1:18" x14ac:dyDescent="0.3">
      <c r="B569" s="2" t="s">
        <v>15</v>
      </c>
      <c r="C569" s="11" t="s">
        <v>185</v>
      </c>
      <c r="D569" s="12" t="s">
        <v>18</v>
      </c>
      <c r="E569" s="13">
        <v>638852415.1099999</v>
      </c>
      <c r="F569" s="13">
        <v>55984454.070000008</v>
      </c>
      <c r="G569" s="13">
        <v>53340317.339999996</v>
      </c>
      <c r="H569" s="13">
        <v>56517643.299999997</v>
      </c>
      <c r="I569" s="13">
        <v>53056304.530000009</v>
      </c>
      <c r="J569" s="13">
        <v>53799958.18</v>
      </c>
      <c r="K569" s="13">
        <v>51934742.369999982</v>
      </c>
      <c r="L569" s="13">
        <v>52822265.500000015</v>
      </c>
      <c r="M569" s="13">
        <v>51435424.29999999</v>
      </c>
      <c r="N569" s="13">
        <v>52809851.839999989</v>
      </c>
      <c r="O569" s="13">
        <v>49976183.279999994</v>
      </c>
      <c r="P569" s="13">
        <v>52278927.319999985</v>
      </c>
      <c r="Q569" s="13">
        <v>54896343.079999998</v>
      </c>
      <c r="R569" s="14"/>
    </row>
    <row r="570" spans="1:18" x14ac:dyDescent="0.3">
      <c r="B570" s="2" t="s">
        <v>15</v>
      </c>
      <c r="C570" s="7" t="s">
        <v>185</v>
      </c>
      <c r="D570" s="8" t="s">
        <v>19</v>
      </c>
      <c r="E570" s="9">
        <v>18615235.250000004</v>
      </c>
      <c r="F570" s="9">
        <v>1557230.4999999995</v>
      </c>
      <c r="G570" s="9">
        <v>1511183.2000000002</v>
      </c>
      <c r="H570" s="9">
        <v>1494048.29</v>
      </c>
      <c r="I570" s="9">
        <v>1555995.05</v>
      </c>
      <c r="J570" s="9">
        <v>1563444.2700000003</v>
      </c>
      <c r="K570" s="9">
        <v>1519319.4300000004</v>
      </c>
      <c r="L570" s="9">
        <v>1559127.07</v>
      </c>
      <c r="M570" s="9">
        <v>1515715.2100000002</v>
      </c>
      <c r="N570" s="9">
        <v>1655343.95</v>
      </c>
      <c r="O570" s="9">
        <v>1645665.5100000005</v>
      </c>
      <c r="P570" s="9">
        <v>1528684.5999999999</v>
      </c>
      <c r="Q570" s="9">
        <v>1509478.1700000002</v>
      </c>
    </row>
    <row r="571" spans="1:18" x14ac:dyDescent="0.3">
      <c r="C571" s="4" t="s">
        <v>20</v>
      </c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6"/>
    </row>
    <row r="572" spans="1:18" x14ac:dyDescent="0.3">
      <c r="B572" s="2" t="s">
        <v>21</v>
      </c>
      <c r="C572" s="7" t="s">
        <v>185</v>
      </c>
      <c r="D572" s="8" t="s">
        <v>22</v>
      </c>
      <c r="E572" s="9">
        <v>643566702.70750105</v>
      </c>
      <c r="F572" s="10">
        <v>56741442.250000119</v>
      </c>
      <c r="G572" s="10">
        <v>53990755.470000103</v>
      </c>
      <c r="H572" s="10">
        <v>57305911.860000111</v>
      </c>
      <c r="I572" s="10">
        <v>53254434.240000144</v>
      </c>
      <c r="J572" s="10">
        <v>54043544.64750021</v>
      </c>
      <c r="K572" s="10">
        <v>52336078.340000056</v>
      </c>
      <c r="L572" s="10">
        <v>53731994.610000059</v>
      </c>
      <c r="M572" s="10">
        <v>51272086.930000007</v>
      </c>
      <c r="N572" s="10">
        <v>53282798.240000129</v>
      </c>
      <c r="O572" s="10">
        <v>49787526.460000105</v>
      </c>
      <c r="P572" s="10">
        <v>52495108.93999996</v>
      </c>
      <c r="Q572" s="10">
        <v>55325020.720000044</v>
      </c>
    </row>
    <row r="573" spans="1:18" x14ac:dyDescent="0.3">
      <c r="B573" s="2" t="s">
        <v>21</v>
      </c>
      <c r="C573" s="11" t="s">
        <v>185</v>
      </c>
      <c r="D573" s="12" t="s">
        <v>23</v>
      </c>
      <c r="E573" s="13">
        <v>628351508.81750119</v>
      </c>
      <c r="F573" s="13">
        <v>55448972.920000121</v>
      </c>
      <c r="G573" s="13">
        <v>52694172.940000102</v>
      </c>
      <c r="H573" s="13">
        <v>56012752.600000113</v>
      </c>
      <c r="I573" s="13">
        <v>51952634.210000142</v>
      </c>
      <c r="J573" s="13">
        <v>52792850.867500208</v>
      </c>
      <c r="K573" s="13">
        <v>51075047.380000055</v>
      </c>
      <c r="L573" s="13">
        <v>52459501.850000061</v>
      </c>
      <c r="M573" s="13">
        <v>50068284.030000009</v>
      </c>
      <c r="N573" s="13">
        <v>51943860.210000128</v>
      </c>
      <c r="O573" s="13">
        <v>48557852.490000106</v>
      </c>
      <c r="P573" s="13">
        <v>51255284.229999959</v>
      </c>
      <c r="Q573" s="13">
        <v>54090295.090000041</v>
      </c>
      <c r="R573" s="14"/>
    </row>
    <row r="574" spans="1:18" x14ac:dyDescent="0.3">
      <c r="B574" s="2" t="s">
        <v>21</v>
      </c>
      <c r="C574" s="7" t="s">
        <v>185</v>
      </c>
      <c r="D574" s="8" t="s">
        <v>24</v>
      </c>
      <c r="E574" s="9">
        <v>15215193.890000001</v>
      </c>
      <c r="F574" s="9">
        <v>1292469.3299999998</v>
      </c>
      <c r="G574" s="9">
        <v>1296582.5299999998</v>
      </c>
      <c r="H574" s="9">
        <v>1293159.2600000002</v>
      </c>
      <c r="I574" s="9">
        <v>1301800.0299999998</v>
      </c>
      <c r="J574" s="9">
        <v>1250693.78</v>
      </c>
      <c r="K574" s="9">
        <v>1261030.96</v>
      </c>
      <c r="L574" s="9">
        <v>1272492.7600000005</v>
      </c>
      <c r="M574" s="9">
        <v>1203802.9000000004</v>
      </c>
      <c r="N574" s="9">
        <v>1338938.0300000003</v>
      </c>
      <c r="O574" s="9">
        <v>1229673.9700000002</v>
      </c>
      <c r="P574" s="9">
        <v>1239824.7099999995</v>
      </c>
      <c r="Q574" s="9">
        <v>1234725.6299999994</v>
      </c>
    </row>
    <row r="575" spans="1:18" hidden="1" outlineLevel="2" x14ac:dyDescent="0.3">
      <c r="C575" s="4" t="s">
        <v>25</v>
      </c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6"/>
    </row>
    <row r="576" spans="1:18" hidden="1" outlineLevel="2" x14ac:dyDescent="0.3">
      <c r="B576" s="1" t="s">
        <v>25</v>
      </c>
      <c r="C576" s="7" t="s">
        <v>185</v>
      </c>
      <c r="D576" s="8" t="s">
        <v>26</v>
      </c>
      <c r="E576" s="15">
        <v>0.97885683402843116</v>
      </c>
      <c r="F576" s="15">
        <v>0.98609282425462563</v>
      </c>
      <c r="G576" s="15">
        <v>0.98430772063615324</v>
      </c>
      <c r="H576" s="15">
        <v>0.98783383641028766</v>
      </c>
      <c r="I576" s="15">
        <v>0.97513627240671719</v>
      </c>
      <c r="J576" s="15">
        <v>0.97616010317119184</v>
      </c>
      <c r="K576" s="15">
        <v>0.97908515419870423</v>
      </c>
      <c r="L576" s="15">
        <v>0.9880584529135763</v>
      </c>
      <c r="M576" s="15">
        <v>0.96829052980657981</v>
      </c>
      <c r="N576" s="15">
        <v>0.97829076839163853</v>
      </c>
      <c r="O576" s="15">
        <v>0.9644661635916606</v>
      </c>
      <c r="P576" s="15">
        <v>0.97560748501621974</v>
      </c>
      <c r="Q576" s="15">
        <v>0.98083884772797336</v>
      </c>
    </row>
    <row r="577" spans="2:18" hidden="1" outlineLevel="2" x14ac:dyDescent="0.3">
      <c r="B577" s="1" t="s">
        <v>25</v>
      </c>
      <c r="C577" s="11" t="s">
        <v>185</v>
      </c>
      <c r="D577" s="12" t="s">
        <v>27</v>
      </c>
      <c r="E577" s="16">
        <v>0.98356286046020402</v>
      </c>
      <c r="F577" s="16">
        <v>0.99043518135712549</v>
      </c>
      <c r="G577" s="16">
        <v>0.9878863787802149</v>
      </c>
      <c r="H577" s="16">
        <v>0.99106667103368262</v>
      </c>
      <c r="I577" s="16">
        <v>0.97919813055626947</v>
      </c>
      <c r="J577" s="16">
        <v>0.98128051867381971</v>
      </c>
      <c r="K577" s="16">
        <v>0.98344663031395863</v>
      </c>
      <c r="L577" s="16">
        <v>0.993132372370512</v>
      </c>
      <c r="M577" s="16">
        <v>0.97342025873013005</v>
      </c>
      <c r="N577" s="16">
        <v>0.98360170309465</v>
      </c>
      <c r="O577" s="16">
        <v>0.97161986576578985</v>
      </c>
      <c r="P577" s="16">
        <v>0.98041958505127136</v>
      </c>
      <c r="Q577" s="16">
        <v>0.98531690920057624</v>
      </c>
    </row>
    <row r="578" spans="2:18" hidden="1" outlineLevel="2" x14ac:dyDescent="0.3">
      <c r="B578" s="1" t="s">
        <v>25</v>
      </c>
      <c r="C578" s="7" t="s">
        <v>185</v>
      </c>
      <c r="D578" s="8" t="s">
        <v>28</v>
      </c>
      <c r="E578" s="15">
        <v>0.81735168455633656</v>
      </c>
      <c r="F578" s="15">
        <v>0.82997946033037517</v>
      </c>
      <c r="G578" s="15">
        <v>0.85799162537010709</v>
      </c>
      <c r="H578" s="15">
        <v>0.86554047058278161</v>
      </c>
      <c r="I578" s="15">
        <v>0.8366350715575861</v>
      </c>
      <c r="J578" s="15">
        <v>0.79996057678474197</v>
      </c>
      <c r="K578" s="15">
        <v>0.82999725739043539</v>
      </c>
      <c r="L578" s="15">
        <v>0.81615718467385756</v>
      </c>
      <c r="M578" s="15">
        <v>0.79421443557328963</v>
      </c>
      <c r="N578" s="15">
        <v>0.80885789929035612</v>
      </c>
      <c r="O578" s="15">
        <v>0.74721987094449094</v>
      </c>
      <c r="P578" s="15">
        <v>0.81104023027379202</v>
      </c>
      <c r="Q578" s="15">
        <v>0.81798177313157117</v>
      </c>
    </row>
    <row r="579" spans="2:18" hidden="1" outlineLevel="2" x14ac:dyDescent="0.3">
      <c r="C579" s="4" t="s">
        <v>186</v>
      </c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6"/>
    </row>
    <row r="580" spans="2:18" hidden="1" outlineLevel="2" x14ac:dyDescent="0.3">
      <c r="B580" s="2" t="s">
        <v>30</v>
      </c>
      <c r="C580" s="7" t="s">
        <v>185</v>
      </c>
      <c r="D580" s="8" t="s">
        <v>22</v>
      </c>
      <c r="E580" s="9">
        <v>568939347.57300007</v>
      </c>
      <c r="F580" s="10">
        <v>55066013.340000026</v>
      </c>
      <c r="G580" s="10">
        <v>52259465.539999999</v>
      </c>
      <c r="H580" s="10">
        <v>55212795.509999968</v>
      </c>
      <c r="I580" s="10">
        <v>51149885.090000018</v>
      </c>
      <c r="J580" s="10">
        <v>51742004.437500089</v>
      </c>
      <c r="K580" s="10">
        <v>49937598.760000035</v>
      </c>
      <c r="L580" s="10">
        <v>50862136.790000036</v>
      </c>
      <c r="M580" s="10">
        <v>48179035.469999962</v>
      </c>
      <c r="N580" s="10">
        <v>49643617.280000031</v>
      </c>
      <c r="O580" s="10">
        <v>45258983.29999996</v>
      </c>
      <c r="P580" s="10">
        <v>42943540.059999883</v>
      </c>
      <c r="Q580" s="10">
        <v>16684271.995500032</v>
      </c>
    </row>
    <row r="581" spans="2:18" hidden="1" outlineLevel="2" x14ac:dyDescent="0.3">
      <c r="B581" s="2" t="s">
        <v>30</v>
      </c>
      <c r="C581" s="11" t="s">
        <v>185</v>
      </c>
      <c r="D581" s="12" t="s">
        <v>23</v>
      </c>
      <c r="E581" s="13">
        <v>556584664.17299998</v>
      </c>
      <c r="F581" s="13">
        <v>53907209.710000023</v>
      </c>
      <c r="G581" s="13">
        <v>51103356.460000001</v>
      </c>
      <c r="H581" s="13">
        <v>54063579.779999971</v>
      </c>
      <c r="I581" s="13">
        <v>50007304.720000021</v>
      </c>
      <c r="J581" s="13">
        <v>50658500.687500089</v>
      </c>
      <c r="K581" s="13">
        <v>48839342.960000038</v>
      </c>
      <c r="L581" s="13">
        <v>49783154.220000036</v>
      </c>
      <c r="M581" s="13">
        <v>47149315.029999964</v>
      </c>
      <c r="N581" s="13">
        <v>48527792.690000027</v>
      </c>
      <c r="O581" s="13">
        <v>44271431.969999962</v>
      </c>
      <c r="P581" s="13">
        <v>42029687.469999887</v>
      </c>
      <c r="Q581" s="13">
        <v>16243988.475500032</v>
      </c>
      <c r="R581" s="14"/>
    </row>
    <row r="582" spans="2:18" hidden="1" outlineLevel="2" x14ac:dyDescent="0.3">
      <c r="B582" s="2" t="s">
        <v>30</v>
      </c>
      <c r="C582" s="7" t="s">
        <v>185</v>
      </c>
      <c r="D582" s="8" t="s">
        <v>24</v>
      </c>
      <c r="E582" s="9">
        <v>12354683.399999999</v>
      </c>
      <c r="F582" s="9">
        <v>1158803.6299999999</v>
      </c>
      <c r="G582" s="9">
        <v>1156109.08</v>
      </c>
      <c r="H582" s="9">
        <v>1149215.73</v>
      </c>
      <c r="I582" s="9">
        <v>1142580.3699999996</v>
      </c>
      <c r="J582" s="9">
        <v>1083503.7500000002</v>
      </c>
      <c r="K582" s="9">
        <v>1098255.8</v>
      </c>
      <c r="L582" s="9">
        <v>1078982.5700000003</v>
      </c>
      <c r="M582" s="9">
        <v>1029720.44</v>
      </c>
      <c r="N582" s="9">
        <v>1115824.5900000001</v>
      </c>
      <c r="O582" s="9">
        <v>987551.33000000007</v>
      </c>
      <c r="P582" s="9">
        <v>913852.58999999985</v>
      </c>
      <c r="Q582" s="9">
        <v>440283.52</v>
      </c>
    </row>
    <row r="583" spans="2:18" hidden="1" outlineLevel="2" x14ac:dyDescent="0.3">
      <c r="C583" s="4" t="s">
        <v>31</v>
      </c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6"/>
    </row>
    <row r="584" spans="2:18" hidden="1" outlineLevel="2" x14ac:dyDescent="0.3">
      <c r="B584" s="1" t="s">
        <v>31</v>
      </c>
      <c r="C584" s="7" t="s">
        <v>185</v>
      </c>
      <c r="D584" s="8" t="s">
        <v>26</v>
      </c>
      <c r="E584" s="15">
        <v>0.86534956854755407</v>
      </c>
      <c r="F584" s="15">
        <v>0.95697603835375544</v>
      </c>
      <c r="G584" s="15">
        <v>0.95274450152717771</v>
      </c>
      <c r="H584" s="15">
        <v>0.95175289664398455</v>
      </c>
      <c r="I584" s="15">
        <v>0.93660009710947978</v>
      </c>
      <c r="J584" s="15">
        <v>0.93458859368749103</v>
      </c>
      <c r="K584" s="15">
        <v>0.93421523226510061</v>
      </c>
      <c r="L584" s="15">
        <v>0.9352856627297661</v>
      </c>
      <c r="M584" s="15">
        <v>0.9098772172957903</v>
      </c>
      <c r="N584" s="15">
        <v>0.91147413609618899</v>
      </c>
      <c r="O584" s="15">
        <v>0.876740844445838</v>
      </c>
      <c r="P584" s="15">
        <v>0.79809414556155023</v>
      </c>
      <c r="Q584" s="15">
        <v>0.29578989589660537</v>
      </c>
    </row>
    <row r="585" spans="2:18" hidden="1" outlineLevel="2" x14ac:dyDescent="0.3">
      <c r="B585" s="1" t="s">
        <v>31</v>
      </c>
      <c r="C585" s="11" t="s">
        <v>185</v>
      </c>
      <c r="D585" s="12" t="s">
        <v>27</v>
      </c>
      <c r="E585" s="16">
        <v>0.87122573384521873</v>
      </c>
      <c r="F585" s="16">
        <v>0.96289605043923965</v>
      </c>
      <c r="G585" s="16">
        <v>0.9580624752241117</v>
      </c>
      <c r="H585" s="16">
        <v>0.95657880660427275</v>
      </c>
      <c r="I585" s="16">
        <v>0.94253275200733266</v>
      </c>
      <c r="J585" s="16">
        <v>0.94160855140464139</v>
      </c>
      <c r="K585" s="16">
        <v>0.94039829084069937</v>
      </c>
      <c r="L585" s="16">
        <v>0.94246533632678098</v>
      </c>
      <c r="M585" s="16">
        <v>0.91667009015030088</v>
      </c>
      <c r="N585" s="16">
        <v>0.91891552426669409</v>
      </c>
      <c r="O585" s="16">
        <v>0.88585060051428499</v>
      </c>
      <c r="P585" s="16">
        <v>0.80395083879085028</v>
      </c>
      <c r="Q585" s="16">
        <v>0.29590292475088548</v>
      </c>
    </row>
    <row r="586" spans="2:18" hidden="1" outlineLevel="2" x14ac:dyDescent="0.3">
      <c r="B586" s="1" t="s">
        <v>31</v>
      </c>
      <c r="C586" s="7" t="s">
        <v>185</v>
      </c>
      <c r="D586" s="8" t="s">
        <v>28</v>
      </c>
      <c r="E586" s="15">
        <v>0.66368666493215533</v>
      </c>
      <c r="F586" s="15">
        <v>0.74414393373363819</v>
      </c>
      <c r="G586" s="15">
        <v>0.7650356885915619</v>
      </c>
      <c r="H586" s="15">
        <v>0.76919584038344568</v>
      </c>
      <c r="I586" s="15">
        <v>0.73430848639267821</v>
      </c>
      <c r="J586" s="15">
        <v>0.69302358311754853</v>
      </c>
      <c r="K586" s="15">
        <v>0.7228603664997556</v>
      </c>
      <c r="L586" s="15">
        <v>0.69204274030082757</v>
      </c>
      <c r="M586" s="15">
        <v>0.67936274123685791</v>
      </c>
      <c r="N586" s="15">
        <v>0.67407416446594082</v>
      </c>
      <c r="O586" s="15">
        <v>0.60009237843235819</v>
      </c>
      <c r="P586" s="15">
        <v>0.5978032289983165</v>
      </c>
      <c r="Q586" s="15">
        <v>0.29167928940635157</v>
      </c>
    </row>
    <row r="587" spans="2:18" hidden="1" outlineLevel="2" x14ac:dyDescent="0.3">
      <c r="C587" s="4" t="s">
        <v>187</v>
      </c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6"/>
    </row>
    <row r="588" spans="2:18" hidden="1" outlineLevel="2" x14ac:dyDescent="0.3">
      <c r="B588" s="2" t="s">
        <v>33</v>
      </c>
      <c r="C588" s="7" t="s">
        <v>185</v>
      </c>
      <c r="D588" s="8" t="s">
        <v>22</v>
      </c>
      <c r="E588" s="9">
        <v>60427724.624499917</v>
      </c>
      <c r="F588" s="9">
        <v>690194.99999999977</v>
      </c>
      <c r="G588" s="9">
        <v>755012.13000000082</v>
      </c>
      <c r="H588" s="9">
        <v>947104.57000000041</v>
      </c>
      <c r="I588" s="9">
        <v>1028319.5800000007</v>
      </c>
      <c r="J588" s="9">
        <v>1130403.7499999991</v>
      </c>
      <c r="K588" s="9">
        <v>1273970.6600000029</v>
      </c>
      <c r="L588" s="9">
        <v>1570129.4300000018</v>
      </c>
      <c r="M588" s="9">
        <v>1810025.1700000002</v>
      </c>
      <c r="N588" s="9">
        <v>2333030.7899999986</v>
      </c>
      <c r="O588" s="9">
        <v>3297549.0599999987</v>
      </c>
      <c r="P588" s="9">
        <v>8320092.8300000085</v>
      </c>
      <c r="Q588" s="9">
        <v>37271891.654499903</v>
      </c>
    </row>
    <row r="589" spans="2:18" hidden="1" outlineLevel="2" x14ac:dyDescent="0.3">
      <c r="B589" s="2" t="s">
        <v>33</v>
      </c>
      <c r="C589" s="11" t="s">
        <v>185</v>
      </c>
      <c r="D589" s="12" t="s">
        <v>23</v>
      </c>
      <c r="E589" s="13">
        <v>58771978.014499918</v>
      </c>
      <c r="F589" s="13">
        <v>635648.4099999998</v>
      </c>
      <c r="G589" s="13">
        <v>697731.93000000087</v>
      </c>
      <c r="H589" s="13">
        <v>886989.17000000039</v>
      </c>
      <c r="I589" s="13">
        <v>965338.2500000007</v>
      </c>
      <c r="J589" s="13">
        <v>1062846.7299999991</v>
      </c>
      <c r="K589" s="13">
        <v>1202175.3800000029</v>
      </c>
      <c r="L589" s="13">
        <v>1490043.7300000018</v>
      </c>
      <c r="M589" s="13">
        <v>1729317.82</v>
      </c>
      <c r="N589" s="13">
        <v>2231803.3999999985</v>
      </c>
      <c r="O589" s="13">
        <v>3178182.6799999988</v>
      </c>
      <c r="P589" s="13">
        <v>8102814.6500000088</v>
      </c>
      <c r="Q589" s="13">
        <v>36589085.864499904</v>
      </c>
      <c r="R589" s="14"/>
    </row>
    <row r="590" spans="2:18" hidden="1" outlineLevel="2" x14ac:dyDescent="0.3">
      <c r="B590" s="2" t="s">
        <v>33</v>
      </c>
      <c r="C590" s="7" t="s">
        <v>185</v>
      </c>
      <c r="D590" s="8" t="s">
        <v>24</v>
      </c>
      <c r="E590" s="9">
        <v>1655746.6100000003</v>
      </c>
      <c r="F590" s="9">
        <v>54546.59</v>
      </c>
      <c r="G590" s="9">
        <v>57280.2</v>
      </c>
      <c r="H590" s="9">
        <v>60115.399999999994</v>
      </c>
      <c r="I590" s="9">
        <v>62981.33</v>
      </c>
      <c r="J590" s="9">
        <v>67557.01999999999</v>
      </c>
      <c r="K590" s="9">
        <v>71795.279999999984</v>
      </c>
      <c r="L590" s="9">
        <v>80085.700000000012</v>
      </c>
      <c r="M590" s="9">
        <v>80707.350000000006</v>
      </c>
      <c r="N590" s="9">
        <v>101227.39</v>
      </c>
      <c r="O590" s="9">
        <v>119366.37999999999</v>
      </c>
      <c r="P590" s="9">
        <v>217278.18</v>
      </c>
      <c r="Q590" s="9">
        <v>682805.79000000015</v>
      </c>
    </row>
    <row r="591" spans="2:18" hidden="1" outlineLevel="2" x14ac:dyDescent="0.3">
      <c r="C591" s="4" t="s">
        <v>34</v>
      </c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6"/>
    </row>
    <row r="592" spans="2:18" hidden="1" outlineLevel="2" x14ac:dyDescent="0.3">
      <c r="B592" s="1" t="s">
        <v>34</v>
      </c>
      <c r="C592" s="7" t="s">
        <v>185</v>
      </c>
      <c r="D592" s="8" t="s">
        <v>26</v>
      </c>
      <c r="E592" s="15">
        <v>9.1909806651950698E-2</v>
      </c>
      <c r="F592" s="15">
        <v>1.1994695761128977E-2</v>
      </c>
      <c r="G592" s="15">
        <v>1.3764657713409588E-2</v>
      </c>
      <c r="H592" s="15">
        <v>1.632609813714278E-2</v>
      </c>
      <c r="I592" s="15">
        <v>1.8829450286993395E-2</v>
      </c>
      <c r="J592" s="15">
        <v>2.0417887990552847E-2</v>
      </c>
      <c r="K592" s="15">
        <v>2.3833000095794463E-2</v>
      </c>
      <c r="L592" s="15">
        <v>2.8872549153259052E-2</v>
      </c>
      <c r="M592" s="15">
        <v>3.418293141091272E-2</v>
      </c>
      <c r="N592" s="15">
        <v>4.2835259401167003E-2</v>
      </c>
      <c r="O592" s="15">
        <v>6.3878941519792842E-2</v>
      </c>
      <c r="P592" s="15">
        <v>0.15462668817880534</v>
      </c>
      <c r="Q592" s="15">
        <v>0.6607809411958504</v>
      </c>
    </row>
    <row r="593" spans="2:18" hidden="1" outlineLevel="2" x14ac:dyDescent="0.3">
      <c r="B593" s="1" t="s">
        <v>34</v>
      </c>
      <c r="C593" s="11" t="s">
        <v>185</v>
      </c>
      <c r="D593" s="12" t="s">
        <v>27</v>
      </c>
      <c r="E593" s="16">
        <v>9.1996174115394624E-2</v>
      </c>
      <c r="F593" s="16">
        <v>1.1354016406147652E-2</v>
      </c>
      <c r="G593" s="16">
        <v>1.3080760760243369E-2</v>
      </c>
      <c r="H593" s="16">
        <v>1.5694022577901801E-2</v>
      </c>
      <c r="I593" s="16">
        <v>1.819460021860668E-2</v>
      </c>
      <c r="J593" s="16">
        <v>1.975553078394603E-2</v>
      </c>
      <c r="K593" s="16">
        <v>2.3147806750158012E-2</v>
      </c>
      <c r="L593" s="16">
        <v>2.8208629749134888E-2</v>
      </c>
      <c r="M593" s="16">
        <v>3.3621144250967135E-2</v>
      </c>
      <c r="N593" s="16">
        <v>4.226111837544589E-2</v>
      </c>
      <c r="O593" s="16">
        <v>6.3593945583913333E-2</v>
      </c>
      <c r="P593" s="16">
        <v>0.154991983680204</v>
      </c>
      <c r="Q593" s="16">
        <v>0.6665122631425362</v>
      </c>
    </row>
    <row r="594" spans="2:18" hidden="1" outlineLevel="2" x14ac:dyDescent="0.3">
      <c r="B594" s="1" t="s">
        <v>34</v>
      </c>
      <c r="C594" s="7" t="s">
        <v>185</v>
      </c>
      <c r="D594" s="8" t="s">
        <v>28</v>
      </c>
      <c r="E594" s="15">
        <v>8.8945779506063458E-2</v>
      </c>
      <c r="F594" s="15">
        <v>3.5027948656284356E-2</v>
      </c>
      <c r="G594" s="15">
        <v>3.7904206452268656E-2</v>
      </c>
      <c r="H594" s="15">
        <v>4.0236584320845474E-2</v>
      </c>
      <c r="I594" s="15">
        <v>4.0476561927366025E-2</v>
      </c>
      <c r="J594" s="15">
        <v>4.3210379350458059E-2</v>
      </c>
      <c r="K594" s="15">
        <v>4.725489491041391E-2</v>
      </c>
      <c r="L594" s="15">
        <v>5.1365729927324015E-2</v>
      </c>
      <c r="M594" s="15">
        <v>5.3247041045395328E-2</v>
      </c>
      <c r="N594" s="15">
        <v>6.1151877227690353E-2</v>
      </c>
      <c r="O594" s="15">
        <v>7.2533804272291003E-2</v>
      </c>
      <c r="P594" s="15">
        <v>0.14213408050293697</v>
      </c>
      <c r="Q594" s="15">
        <v>0.45234558774705569</v>
      </c>
    </row>
    <row r="595" spans="2:18" hidden="1" outlineLevel="2" x14ac:dyDescent="0.3">
      <c r="B595" s="1" t="s">
        <v>34</v>
      </c>
      <c r="C595" s="11" t="s">
        <v>185</v>
      </c>
      <c r="D595" s="12" t="s">
        <v>35</v>
      </c>
      <c r="E595" s="16">
        <v>0.68258085518582412</v>
      </c>
      <c r="F595" s="16">
        <v>0.27879105740547172</v>
      </c>
      <c r="G595" s="16">
        <v>0.29128161078072146</v>
      </c>
      <c r="H595" s="16">
        <v>0.33838504286303955</v>
      </c>
      <c r="I595" s="16">
        <v>0.29699493892771922</v>
      </c>
      <c r="J595" s="16">
        <v>0.31214568133582871</v>
      </c>
      <c r="K595" s="16">
        <v>0.36228751603771142</v>
      </c>
      <c r="L595" s="16">
        <v>0.44615382573869483</v>
      </c>
      <c r="M595" s="16">
        <v>0.37929289781368469</v>
      </c>
      <c r="N595" s="16">
        <v>0.48387281989939385</v>
      </c>
      <c r="O595" s="16">
        <v>0.51824906014160899</v>
      </c>
      <c r="P595" s="16">
        <v>0.76583558514863537</v>
      </c>
      <c r="Q595" s="16">
        <v>0.93832925336560102</v>
      </c>
    </row>
    <row r="596" spans="2:18" hidden="1" outlineLevel="2" x14ac:dyDescent="0.3">
      <c r="C596" s="4" t="s">
        <v>188</v>
      </c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6"/>
    </row>
    <row r="597" spans="2:18" hidden="1" outlineLevel="2" x14ac:dyDescent="0.3">
      <c r="B597" s="2" t="s">
        <v>37</v>
      </c>
      <c r="C597" s="7" t="s">
        <v>185</v>
      </c>
      <c r="D597" s="8" t="s">
        <v>22</v>
      </c>
      <c r="E597" s="9">
        <v>5454378.5099999979</v>
      </c>
      <c r="F597" s="9">
        <v>340305.47999999986</v>
      </c>
      <c r="G597" s="9">
        <v>349832.32999999961</v>
      </c>
      <c r="H597" s="9">
        <v>407550.86999999982</v>
      </c>
      <c r="I597" s="9">
        <v>398541.4099999998</v>
      </c>
      <c r="J597" s="9">
        <v>409397.25999999989</v>
      </c>
      <c r="K597" s="9">
        <v>415890.55000000005</v>
      </c>
      <c r="L597" s="9">
        <v>489144.28999999963</v>
      </c>
      <c r="M597" s="9">
        <v>507429.2999999997</v>
      </c>
      <c r="N597" s="9">
        <v>520363.32999999955</v>
      </c>
      <c r="O597" s="9">
        <v>485987.78000000014</v>
      </c>
      <c r="P597" s="9">
        <v>533920.34000000032</v>
      </c>
      <c r="Q597" s="9">
        <v>596015.57000000018</v>
      </c>
    </row>
    <row r="598" spans="2:18" hidden="1" outlineLevel="2" x14ac:dyDescent="0.3">
      <c r="B598" s="2" t="s">
        <v>37</v>
      </c>
      <c r="C598" s="11" t="s">
        <v>185</v>
      </c>
      <c r="D598" s="12" t="s">
        <v>23</v>
      </c>
      <c r="E598" s="13">
        <v>5080050.5799999982</v>
      </c>
      <c r="F598" s="13">
        <v>314888.35999999987</v>
      </c>
      <c r="G598" s="13">
        <v>323499.84999999963</v>
      </c>
      <c r="H598" s="13">
        <v>381092.14999999979</v>
      </c>
      <c r="I598" s="13">
        <v>371102.7799999998</v>
      </c>
      <c r="J598" s="13">
        <v>380784.28999999986</v>
      </c>
      <c r="K598" s="13">
        <v>385878.11000000004</v>
      </c>
      <c r="L598" s="13">
        <v>457772.33999999962</v>
      </c>
      <c r="M598" s="13">
        <v>477158.22999999969</v>
      </c>
      <c r="N598" s="13">
        <v>483542.12999999954</v>
      </c>
      <c r="O598" s="13">
        <v>449638.31000000011</v>
      </c>
      <c r="P598" s="13">
        <v>497173.38000000035</v>
      </c>
      <c r="Q598" s="13">
        <v>557520.65000000014</v>
      </c>
      <c r="R598" s="14"/>
    </row>
    <row r="599" spans="2:18" hidden="1" outlineLevel="2" x14ac:dyDescent="0.3">
      <c r="B599" s="2" t="s">
        <v>37</v>
      </c>
      <c r="C599" s="7" t="s">
        <v>185</v>
      </c>
      <c r="D599" s="8" t="s">
        <v>24</v>
      </c>
      <c r="E599" s="9">
        <v>374327.93000000005</v>
      </c>
      <c r="F599" s="9">
        <v>25417.119999999988</v>
      </c>
      <c r="G599" s="9">
        <v>26332.479999999996</v>
      </c>
      <c r="H599" s="9">
        <v>26458.720000000008</v>
      </c>
      <c r="I599" s="9">
        <v>27438.629999999997</v>
      </c>
      <c r="J599" s="9">
        <v>28612.97</v>
      </c>
      <c r="K599" s="9">
        <v>30012.440000000006</v>
      </c>
      <c r="L599" s="9">
        <v>31371.950000000008</v>
      </c>
      <c r="M599" s="9">
        <v>30271.070000000003</v>
      </c>
      <c r="N599" s="9">
        <v>36821.199999999997</v>
      </c>
      <c r="O599" s="9">
        <v>36349.470000000008</v>
      </c>
      <c r="P599" s="9">
        <v>36746.959999999999</v>
      </c>
      <c r="Q599" s="9">
        <v>38494.920000000013</v>
      </c>
    </row>
    <row r="600" spans="2:18" hidden="1" outlineLevel="2" x14ac:dyDescent="0.3">
      <c r="C600" s="4" t="s">
        <v>38</v>
      </c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6"/>
    </row>
    <row r="601" spans="2:18" hidden="1" outlineLevel="2" x14ac:dyDescent="0.3">
      <c r="B601" s="1" t="s">
        <v>38</v>
      </c>
      <c r="C601" s="7" t="s">
        <v>185</v>
      </c>
      <c r="D601" s="8" t="s">
        <v>26</v>
      </c>
      <c r="E601" s="15">
        <v>8.296040888115825E-3</v>
      </c>
      <c r="F601" s="15">
        <v>5.914068775411241E-3</v>
      </c>
      <c r="G601" s="15">
        <v>6.3778078367224874E-3</v>
      </c>
      <c r="H601" s="15">
        <v>7.0253229793811618E-3</v>
      </c>
      <c r="I601" s="15">
        <v>7.2976493036369531E-3</v>
      </c>
      <c r="J601" s="15">
        <v>7.3947272364579889E-3</v>
      </c>
      <c r="K601" s="15">
        <v>7.7803357873171041E-3</v>
      </c>
      <c r="L601" s="15">
        <v>8.9946996000584319E-3</v>
      </c>
      <c r="M601" s="15">
        <v>9.5829722399868311E-3</v>
      </c>
      <c r="N601" s="15">
        <v>9.5540523163884436E-3</v>
      </c>
      <c r="O601" s="15">
        <v>9.4143815340093744E-3</v>
      </c>
      <c r="P601" s="15">
        <v>9.9227659609540317E-3</v>
      </c>
      <c r="Q601" s="15">
        <v>1.0566561336964845E-2</v>
      </c>
    </row>
    <row r="602" spans="2:18" hidden="1" outlineLevel="2" x14ac:dyDescent="0.3">
      <c r="B602" s="1" t="s">
        <v>38</v>
      </c>
      <c r="C602" s="11" t="s">
        <v>185</v>
      </c>
      <c r="D602" s="12" t="s">
        <v>27</v>
      </c>
      <c r="E602" s="16">
        <v>7.951837482097171E-3</v>
      </c>
      <c r="F602" s="16">
        <v>5.6245678417490702E-3</v>
      </c>
      <c r="G602" s="16">
        <v>6.0648279975156153E-3</v>
      </c>
      <c r="H602" s="16">
        <v>6.7428881982416243E-3</v>
      </c>
      <c r="I602" s="16">
        <v>6.9945086316775887E-3</v>
      </c>
      <c r="J602" s="16">
        <v>7.0777804087876683E-3</v>
      </c>
      <c r="K602" s="16">
        <v>7.4300572678473878E-3</v>
      </c>
      <c r="L602" s="16">
        <v>8.6662761558380999E-3</v>
      </c>
      <c r="M602" s="16">
        <v>9.2768405528638707E-3</v>
      </c>
      <c r="N602" s="16">
        <v>9.1562864343002794E-3</v>
      </c>
      <c r="O602" s="16">
        <v>8.9970518052734372E-3</v>
      </c>
      <c r="P602" s="16">
        <v>9.5100149426707963E-3</v>
      </c>
      <c r="Q602" s="16">
        <v>1.0155879585412999E-2</v>
      </c>
    </row>
    <row r="603" spans="2:18" hidden="1" outlineLevel="2" x14ac:dyDescent="0.3">
      <c r="B603" s="1" t="s">
        <v>38</v>
      </c>
      <c r="C603" s="7" t="s">
        <v>185</v>
      </c>
      <c r="D603" s="8" t="s">
        <v>28</v>
      </c>
      <c r="E603" s="15">
        <v>2.0108686512570393E-2</v>
      </c>
      <c r="F603" s="15">
        <v>1.6322002426744142E-2</v>
      </c>
      <c r="G603" s="15">
        <v>1.7425074603793896E-2</v>
      </c>
      <c r="H603" s="15">
        <v>1.7709414198385787E-2</v>
      </c>
      <c r="I603" s="15">
        <v>1.7634137075178996E-2</v>
      </c>
      <c r="J603" s="15">
        <v>1.8301240759928075E-2</v>
      </c>
      <c r="K603" s="15">
        <v>1.975387098156179E-2</v>
      </c>
      <c r="L603" s="15">
        <v>2.0121483747953917E-2</v>
      </c>
      <c r="M603" s="15">
        <v>1.997147604001414E-2</v>
      </c>
      <c r="N603" s="15">
        <v>2.224383639424302E-2</v>
      </c>
      <c r="O603" s="15">
        <v>2.2088006207288138E-2</v>
      </c>
      <c r="P603" s="15">
        <v>2.4038287557812777E-2</v>
      </c>
      <c r="Q603" s="15">
        <v>2.5502137602957192E-2</v>
      </c>
    </row>
    <row r="604" spans="2:18" hidden="1" outlineLevel="2" x14ac:dyDescent="0.3">
      <c r="B604" s="1" t="s">
        <v>38</v>
      </c>
      <c r="C604" s="11" t="s">
        <v>185</v>
      </c>
      <c r="D604" s="12" t="s">
        <v>35</v>
      </c>
      <c r="E604" s="16">
        <v>0.19410200311390183</v>
      </c>
      <c r="F604" s="16">
        <v>0.19059647744512581</v>
      </c>
      <c r="G604" s="16">
        <v>0.19043439018263503</v>
      </c>
      <c r="H604" s="16">
        <v>0.22008464116999615</v>
      </c>
      <c r="I604" s="16">
        <v>0.16373289651223977</v>
      </c>
      <c r="J604" s="16">
        <v>0.16435094458593325</v>
      </c>
      <c r="K604" s="16">
        <v>0.18545906943059892</v>
      </c>
      <c r="L604" s="16">
        <v>0.25095566021156468</v>
      </c>
      <c r="M604" s="16">
        <v>0.17130850401697642</v>
      </c>
      <c r="N604" s="16">
        <v>0.20910321542879937</v>
      </c>
      <c r="O604" s="16">
        <v>0.15854408218468777</v>
      </c>
      <c r="P604" s="16">
        <v>0.20987607747693532</v>
      </c>
      <c r="Q604" s="16">
        <v>0.24330566443244292</v>
      </c>
    </row>
    <row r="605" spans="2:18" hidden="1" outlineLevel="2" x14ac:dyDescent="0.3">
      <c r="C605" s="4" t="s">
        <v>189</v>
      </c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6"/>
    </row>
    <row r="606" spans="2:18" hidden="1" outlineLevel="2" x14ac:dyDescent="0.3">
      <c r="B606" s="2" t="s">
        <v>40</v>
      </c>
      <c r="C606" s="7" t="s">
        <v>185</v>
      </c>
      <c r="D606" s="8" t="s">
        <v>22</v>
      </c>
      <c r="E606" s="9">
        <v>2688278.14</v>
      </c>
      <c r="F606" s="9">
        <v>193902.83000000013</v>
      </c>
      <c r="G606" s="9">
        <v>182763.66999999987</v>
      </c>
      <c r="H606" s="9">
        <v>214637.45000000007</v>
      </c>
      <c r="I606" s="9">
        <v>192518.88999999998</v>
      </c>
      <c r="J606" s="9">
        <v>231604.40000000011</v>
      </c>
      <c r="K606" s="9">
        <v>214367.22999999995</v>
      </c>
      <c r="L606" s="9">
        <v>263546.50999999995</v>
      </c>
      <c r="M606" s="9">
        <v>249990.68999999989</v>
      </c>
      <c r="N606" s="9">
        <v>245221.71000000008</v>
      </c>
      <c r="O606" s="9">
        <v>228997.96999999991</v>
      </c>
      <c r="P606" s="9">
        <v>222744.24000000002</v>
      </c>
      <c r="Q606" s="9">
        <v>247982.54999999964</v>
      </c>
    </row>
    <row r="607" spans="2:18" hidden="1" outlineLevel="2" x14ac:dyDescent="0.3">
      <c r="B607" s="2" t="s">
        <v>40</v>
      </c>
      <c r="C607" s="11" t="s">
        <v>185</v>
      </c>
      <c r="D607" s="12" t="s">
        <v>23</v>
      </c>
      <c r="E607" s="13">
        <v>2457381.4999999995</v>
      </c>
      <c r="F607" s="13">
        <v>176918.83000000013</v>
      </c>
      <c r="G607" s="13">
        <v>164473.24999999985</v>
      </c>
      <c r="H607" s="13">
        <v>196679.55000000008</v>
      </c>
      <c r="I607" s="13">
        <v>174476.91999999998</v>
      </c>
      <c r="J607" s="13">
        <v>213366.60000000012</v>
      </c>
      <c r="K607" s="13">
        <v>195688.34999999995</v>
      </c>
      <c r="L607" s="13">
        <v>243919.22999999995</v>
      </c>
      <c r="M607" s="13">
        <v>231759.9499999999</v>
      </c>
      <c r="N607" s="13">
        <v>223271.44000000009</v>
      </c>
      <c r="O607" s="13">
        <v>208388.11999999991</v>
      </c>
      <c r="P607" s="13">
        <v>201951.6</v>
      </c>
      <c r="Q607" s="13">
        <v>226487.65999999965</v>
      </c>
      <c r="R607" s="14"/>
    </row>
    <row r="608" spans="2:18" hidden="1" outlineLevel="2" x14ac:dyDescent="0.3">
      <c r="B608" s="2" t="s">
        <v>40</v>
      </c>
      <c r="C608" s="7" t="s">
        <v>185</v>
      </c>
      <c r="D608" s="8" t="s">
        <v>24</v>
      </c>
      <c r="E608" s="9">
        <v>230896.64000000001</v>
      </c>
      <c r="F608" s="9">
        <v>16984</v>
      </c>
      <c r="G608" s="9">
        <v>18290.419999999998</v>
      </c>
      <c r="H608" s="9">
        <v>17957.900000000001</v>
      </c>
      <c r="I608" s="9">
        <v>18041.969999999998</v>
      </c>
      <c r="J608" s="9">
        <v>18237.799999999996</v>
      </c>
      <c r="K608" s="9">
        <v>18678.879999999997</v>
      </c>
      <c r="L608" s="9">
        <v>19627.280000000002</v>
      </c>
      <c r="M608" s="9">
        <v>18230.739999999998</v>
      </c>
      <c r="N608" s="9">
        <v>21950.270000000004</v>
      </c>
      <c r="O608" s="9">
        <v>20609.850000000006</v>
      </c>
      <c r="P608" s="9">
        <v>20792.640000000003</v>
      </c>
      <c r="Q608" s="9">
        <v>21494.89</v>
      </c>
    </row>
    <row r="609" spans="2:18" hidden="1" outlineLevel="2" x14ac:dyDescent="0.3">
      <c r="C609" s="3" t="s">
        <v>41</v>
      </c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2:18" hidden="1" outlineLevel="2" x14ac:dyDescent="0.3">
      <c r="B610" s="1" t="s">
        <v>41</v>
      </c>
      <c r="C610" s="7" t="s">
        <v>185</v>
      </c>
      <c r="D610" s="8" t="s">
        <v>26</v>
      </c>
      <c r="E610" s="15">
        <v>4.0888371291393872E-3</v>
      </c>
      <c r="F610" s="15">
        <v>3.3697802114937303E-3</v>
      </c>
      <c r="G610" s="15">
        <v>3.3319721101653555E-3</v>
      </c>
      <c r="H610" s="15">
        <v>3.6998998670295475E-3</v>
      </c>
      <c r="I610" s="15">
        <v>3.5251928865947949E-3</v>
      </c>
      <c r="J610" s="15">
        <v>4.1833483808941755E-3</v>
      </c>
      <c r="K610" s="15">
        <v>4.0103075946232398E-3</v>
      </c>
      <c r="L610" s="15">
        <v>4.8462626193465259E-3</v>
      </c>
      <c r="M610" s="15">
        <v>4.7211578884489994E-3</v>
      </c>
      <c r="N610" s="15">
        <v>4.5023561642097993E-3</v>
      </c>
      <c r="O610" s="15">
        <v>4.4360668082922394E-3</v>
      </c>
      <c r="P610" s="15">
        <v>4.1396418099946784E-3</v>
      </c>
      <c r="Q610" s="15">
        <v>4.3963999549071296E-3</v>
      </c>
    </row>
    <row r="611" spans="2:18" hidden="1" outlineLevel="2" x14ac:dyDescent="0.3">
      <c r="B611" s="1" t="s">
        <v>41</v>
      </c>
      <c r="C611" s="11" t="s">
        <v>185</v>
      </c>
      <c r="D611" s="12" t="s">
        <v>27</v>
      </c>
      <c r="E611" s="16">
        <v>3.8465558584088295E-3</v>
      </c>
      <c r="F611" s="16">
        <v>3.1601420954965489E-3</v>
      </c>
      <c r="G611" s="16">
        <v>3.0834696567630109E-3</v>
      </c>
      <c r="H611" s="16">
        <v>3.4799672901435381E-3</v>
      </c>
      <c r="I611" s="16">
        <v>3.2885237964763309E-3</v>
      </c>
      <c r="J611" s="16">
        <v>3.965925015891901E-3</v>
      </c>
      <c r="K611" s="16">
        <v>3.7679661257555212E-3</v>
      </c>
      <c r="L611" s="16">
        <v>4.6177351102065075E-3</v>
      </c>
      <c r="M611" s="16">
        <v>4.505843067381869E-3</v>
      </c>
      <c r="N611" s="16">
        <v>4.2278368944577618E-3</v>
      </c>
      <c r="O611" s="16">
        <v>4.1697485946950033E-3</v>
      </c>
      <c r="P611" s="16">
        <v>3.8629637284608321E-3</v>
      </c>
      <c r="Q611" s="16">
        <v>4.1257331052077734E-3</v>
      </c>
    </row>
    <row r="612" spans="2:18" hidden="1" outlineLevel="2" x14ac:dyDescent="0.3">
      <c r="B612" s="1" t="s">
        <v>41</v>
      </c>
      <c r="C612" s="7" t="s">
        <v>185</v>
      </c>
      <c r="D612" s="8" t="s">
        <v>28</v>
      </c>
      <c r="E612" s="15">
        <v>1.2403638036215522E-2</v>
      </c>
      <c r="F612" s="15">
        <v>1.0906542095084836E-2</v>
      </c>
      <c r="G612" s="15">
        <v>1.2103377009485015E-2</v>
      </c>
      <c r="H612" s="15">
        <v>1.2019624881067266E-2</v>
      </c>
      <c r="I612" s="15">
        <v>1.159513328785975E-2</v>
      </c>
      <c r="J612" s="15">
        <v>1.1665142371848018E-2</v>
      </c>
      <c r="K612" s="15">
        <v>1.2294241507857233E-2</v>
      </c>
      <c r="L612" s="15">
        <v>1.2588633971957142E-2</v>
      </c>
      <c r="M612" s="15">
        <v>1.2027813589071259E-2</v>
      </c>
      <c r="N612" s="15">
        <v>1.3260247213275528E-2</v>
      </c>
      <c r="O612" s="15">
        <v>1.2523717532367801E-2</v>
      </c>
      <c r="P612" s="15">
        <v>1.3601654651325725E-2</v>
      </c>
      <c r="Q612" s="15">
        <v>1.4239947570755526E-2</v>
      </c>
    </row>
    <row r="613" spans="2:18" hidden="1" outlineLevel="2" x14ac:dyDescent="0.3">
      <c r="B613" s="1" t="s">
        <v>41</v>
      </c>
      <c r="C613" s="11" t="s">
        <v>185</v>
      </c>
      <c r="D613" s="12" t="s">
        <v>35</v>
      </c>
      <c r="E613" s="16">
        <v>0.1187076940612966</v>
      </c>
      <c r="F613" s="16">
        <v>0.13417295499511217</v>
      </c>
      <c r="G613" s="16">
        <v>0.1228918992451382</v>
      </c>
      <c r="H613" s="16">
        <v>0.14861612674186833</v>
      </c>
      <c r="I613" s="16">
        <v>9.4578152821824538E-2</v>
      </c>
      <c r="J613" s="16">
        <v>0.11126284277016796</v>
      </c>
      <c r="K613" s="16">
        <v>0.11735848857657481</v>
      </c>
      <c r="L613" s="16">
        <v>0.18051352631004614</v>
      </c>
      <c r="M613" s="16">
        <v>0.10184373894152136</v>
      </c>
      <c r="N613" s="16">
        <v>0.12459285382301237</v>
      </c>
      <c r="O613" s="16">
        <v>8.8782005348560886E-2</v>
      </c>
      <c r="P613" s="16">
        <v>0.11081479416901438</v>
      </c>
      <c r="Q613" s="16">
        <v>0.13378125117285483</v>
      </c>
    </row>
    <row r="614" spans="2:18" hidden="1" outlineLevel="2" x14ac:dyDescent="0.3">
      <c r="C614" s="4" t="s">
        <v>190</v>
      </c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6"/>
    </row>
    <row r="615" spans="2:18" hidden="1" outlineLevel="2" x14ac:dyDescent="0.3">
      <c r="B615" s="2" t="s">
        <v>43</v>
      </c>
      <c r="C615" s="7" t="s">
        <v>185</v>
      </c>
      <c r="D615" s="8" t="s">
        <v>22</v>
      </c>
      <c r="E615" s="9">
        <v>2737910.03</v>
      </c>
      <c r="F615" s="9">
        <v>217821.48000000004</v>
      </c>
      <c r="G615" s="9">
        <v>204209.61999999979</v>
      </c>
      <c r="H615" s="9">
        <v>241807.63000000015</v>
      </c>
      <c r="I615" s="9">
        <v>219379.89000000007</v>
      </c>
      <c r="J615" s="9">
        <v>227983.28999999998</v>
      </c>
      <c r="K615" s="9">
        <v>218146.14999999988</v>
      </c>
      <c r="L615" s="9">
        <v>239656.71999999986</v>
      </c>
      <c r="M615" s="9">
        <v>244004.75999999969</v>
      </c>
      <c r="N615" s="9">
        <v>238901.57000000004</v>
      </c>
      <c r="O615" s="9">
        <v>236688.65000000002</v>
      </c>
      <c r="P615" s="9">
        <v>210650.79</v>
      </c>
      <c r="Q615" s="9">
        <v>238659.47999999981</v>
      </c>
    </row>
    <row r="616" spans="2:18" hidden="1" outlineLevel="2" x14ac:dyDescent="0.3">
      <c r="B616" s="2" t="s">
        <v>43</v>
      </c>
      <c r="C616" s="11" t="s">
        <v>185</v>
      </c>
      <c r="D616" s="12" t="s">
        <v>23</v>
      </c>
      <c r="E616" s="13">
        <v>2479198.2699999991</v>
      </c>
      <c r="F616" s="13">
        <v>200544.42000000004</v>
      </c>
      <c r="G616" s="13">
        <v>186065.13999999978</v>
      </c>
      <c r="H616" s="13">
        <v>223151.62000000014</v>
      </c>
      <c r="I616" s="13">
        <v>200428.46000000008</v>
      </c>
      <c r="J616" s="13">
        <v>208859.99</v>
      </c>
      <c r="K616" s="13">
        <v>199080.41999999987</v>
      </c>
      <c r="L616" s="13">
        <v>219552.65999999986</v>
      </c>
      <c r="M616" s="13">
        <v>225110.25999999969</v>
      </c>
      <c r="N616" s="13">
        <v>214184.99000000005</v>
      </c>
      <c r="O616" s="13">
        <v>200572.18000000002</v>
      </c>
      <c r="P616" s="13">
        <v>186995.16</v>
      </c>
      <c r="Q616" s="13">
        <v>214652.9699999998</v>
      </c>
      <c r="R616" s="14"/>
    </row>
    <row r="617" spans="2:18" hidden="1" outlineLevel="2" x14ac:dyDescent="0.3">
      <c r="B617" s="2" t="s">
        <v>43</v>
      </c>
      <c r="C617" s="7" t="s">
        <v>185</v>
      </c>
      <c r="D617" s="8" t="s">
        <v>24</v>
      </c>
      <c r="E617" s="9">
        <v>258711.76000000004</v>
      </c>
      <c r="F617" s="9">
        <v>17277.060000000005</v>
      </c>
      <c r="G617" s="9">
        <v>18144.480000000003</v>
      </c>
      <c r="H617" s="9">
        <v>18656.010000000006</v>
      </c>
      <c r="I617" s="9">
        <v>18951.430000000004</v>
      </c>
      <c r="J617" s="9">
        <v>19123.3</v>
      </c>
      <c r="K617" s="9">
        <v>19065.73</v>
      </c>
      <c r="L617" s="9">
        <v>20104.060000000005</v>
      </c>
      <c r="M617" s="9">
        <v>18894.5</v>
      </c>
      <c r="N617" s="9">
        <v>24716.579999999998</v>
      </c>
      <c r="O617" s="9">
        <v>36116.469999999994</v>
      </c>
      <c r="P617" s="9">
        <v>23655.63</v>
      </c>
      <c r="Q617" s="9">
        <v>24006.510000000009</v>
      </c>
    </row>
    <row r="618" spans="2:18" hidden="1" outlineLevel="2" x14ac:dyDescent="0.3">
      <c r="C618" s="4" t="s">
        <v>44</v>
      </c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6"/>
    </row>
    <row r="619" spans="2:18" hidden="1" outlineLevel="2" x14ac:dyDescent="0.3">
      <c r="B619" s="1" t="s">
        <v>44</v>
      </c>
      <c r="C619" s="7" t="s">
        <v>185</v>
      </c>
      <c r="D619" s="8" t="s">
        <v>26</v>
      </c>
      <c r="E619" s="15">
        <v>4.1643266075537594E-3</v>
      </c>
      <c r="F619" s="15">
        <v>3.7854553899098684E-3</v>
      </c>
      <c r="G619" s="15">
        <v>3.7229541213933009E-3</v>
      </c>
      <c r="H619" s="15">
        <v>4.1682568353459768E-3</v>
      </c>
      <c r="I619" s="15">
        <v>4.0170417962099667E-3</v>
      </c>
      <c r="J619" s="15">
        <v>4.117942176799865E-3</v>
      </c>
      <c r="K619" s="15">
        <v>4.0810023158988438E-3</v>
      </c>
      <c r="L619" s="15">
        <v>4.4069618057594332E-3</v>
      </c>
      <c r="M619" s="15">
        <v>4.6081115960482522E-3</v>
      </c>
      <c r="N619" s="15">
        <v>4.3863161884357578E-3</v>
      </c>
      <c r="O619" s="15">
        <v>4.5850479118417489E-3</v>
      </c>
      <c r="P619" s="15">
        <v>3.9148882933736423E-3</v>
      </c>
      <c r="Q619" s="15">
        <v>4.2311143550631267E-3</v>
      </c>
    </row>
    <row r="620" spans="2:18" hidden="1" outlineLevel="2" x14ac:dyDescent="0.3">
      <c r="B620" s="1" t="s">
        <v>44</v>
      </c>
      <c r="C620" s="11" t="s">
        <v>185</v>
      </c>
      <c r="D620" s="12" t="s">
        <v>27</v>
      </c>
      <c r="E620" s="16">
        <v>3.880705795834116E-3</v>
      </c>
      <c r="F620" s="16">
        <v>3.5821447816433089E-3</v>
      </c>
      <c r="G620" s="16">
        <v>3.4882645863163848E-3</v>
      </c>
      <c r="H620" s="16">
        <v>3.9483532392795319E-3</v>
      </c>
      <c r="I620" s="16">
        <v>3.7776558653207816E-3</v>
      </c>
      <c r="J620" s="16">
        <v>3.8821589656484745E-3</v>
      </c>
      <c r="K620" s="16">
        <v>3.8332802073357034E-3</v>
      </c>
      <c r="L620" s="16">
        <v>4.1564415672402351E-3</v>
      </c>
      <c r="M620" s="16">
        <v>4.3765607665065907E-3</v>
      </c>
      <c r="N620" s="16">
        <v>4.0557771426612682E-3</v>
      </c>
      <c r="O620" s="16">
        <v>4.0133552991884263E-3</v>
      </c>
      <c r="P620" s="16">
        <v>3.5768744613943631E-3</v>
      </c>
      <c r="Q620" s="16">
        <v>3.9101506212752234E-3</v>
      </c>
    </row>
    <row r="621" spans="2:18" hidden="1" outlineLevel="2" x14ac:dyDescent="0.3">
      <c r="B621" s="1" t="s">
        <v>44</v>
      </c>
      <c r="C621" s="7" t="s">
        <v>185</v>
      </c>
      <c r="D621" s="8" t="s">
        <v>28</v>
      </c>
      <c r="E621" s="15">
        <v>1.3897850686576738E-2</v>
      </c>
      <c r="F621" s="15">
        <v>1.1094735172474474E-2</v>
      </c>
      <c r="G621" s="15">
        <v>1.2006803675424661E-2</v>
      </c>
      <c r="H621" s="15">
        <v>1.2486885547722159E-2</v>
      </c>
      <c r="I621" s="15">
        <v>1.2179621008434444E-2</v>
      </c>
      <c r="J621" s="15">
        <v>1.2231520091215017E-2</v>
      </c>
      <c r="K621" s="15">
        <v>1.2548862091495793E-2</v>
      </c>
      <c r="L621" s="15">
        <v>1.2894433293368451E-2</v>
      </c>
      <c r="M621" s="15">
        <v>1.2465732266419624E-2</v>
      </c>
      <c r="N621" s="15">
        <v>1.4931386314004409E-2</v>
      </c>
      <c r="O621" s="15">
        <v>2.1946422149905775E-2</v>
      </c>
      <c r="P621" s="15">
        <v>1.5474500102898926E-2</v>
      </c>
      <c r="Q621" s="15">
        <v>1.59038470890904E-2</v>
      </c>
    </row>
    <row r="622" spans="2:18" hidden="1" outlineLevel="2" x14ac:dyDescent="0.3">
      <c r="B622" s="1" t="s">
        <v>44</v>
      </c>
      <c r="C622" s="11" t="s">
        <v>185</v>
      </c>
      <c r="D622" s="12" t="s">
        <v>35</v>
      </c>
      <c r="E622" s="16">
        <v>0.13718412652766526</v>
      </c>
      <c r="F622" s="16">
        <v>0.17408060777263684</v>
      </c>
      <c r="G622" s="16">
        <v>0.1565512216104559</v>
      </c>
      <c r="H622" s="16">
        <v>0.19665501193112236</v>
      </c>
      <c r="I622" s="16">
        <v>0.11903188839193847</v>
      </c>
      <c r="J622" s="16">
        <v>0.12323470358309793</v>
      </c>
      <c r="K622" s="16">
        <v>0.13530670412358503</v>
      </c>
      <c r="L622" s="16">
        <v>0.20030892595928454</v>
      </c>
      <c r="M622" s="16">
        <v>0.11067687714119169</v>
      </c>
      <c r="N622" s="16">
        <v>0.13865742582422344</v>
      </c>
      <c r="O622" s="16">
        <v>0.10070440385860764</v>
      </c>
      <c r="P622" s="16">
        <v>0.11785883004526033</v>
      </c>
      <c r="Q622" s="16">
        <v>0.14863642196413251</v>
      </c>
    </row>
    <row r="623" spans="2:18" hidden="1" outlineLevel="2" x14ac:dyDescent="0.3">
      <c r="C623" s="4" t="s">
        <v>191</v>
      </c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6"/>
    </row>
    <row r="624" spans="2:18" hidden="1" outlineLevel="2" x14ac:dyDescent="0.3">
      <c r="B624" s="2" t="s">
        <v>46</v>
      </c>
      <c r="C624" s="7" t="s">
        <v>185</v>
      </c>
      <c r="D624" s="8" t="s">
        <v>22</v>
      </c>
      <c r="E624" s="9">
        <v>2350720.459999999</v>
      </c>
      <c r="F624" s="9">
        <v>169673.19</v>
      </c>
      <c r="G624" s="9">
        <v>172731.01999999996</v>
      </c>
      <c r="H624" s="9">
        <v>201249.56</v>
      </c>
      <c r="I624" s="9">
        <v>185406.36999999991</v>
      </c>
      <c r="J624" s="9">
        <v>217152.81999999989</v>
      </c>
      <c r="K624" s="9">
        <v>196288.66000000006</v>
      </c>
      <c r="L624" s="9">
        <v>204412.17</v>
      </c>
      <c r="M624" s="9">
        <v>202815.55999999979</v>
      </c>
      <c r="N624" s="9">
        <v>212436.58000000002</v>
      </c>
      <c r="O624" s="9">
        <v>198782.36999999982</v>
      </c>
      <c r="P624" s="9">
        <v>187421.86999999979</v>
      </c>
      <c r="Q624" s="9">
        <v>202350.28999999969</v>
      </c>
    </row>
    <row r="625" spans="2:18" hidden="1" outlineLevel="2" x14ac:dyDescent="0.3">
      <c r="B625" s="2" t="s">
        <v>46</v>
      </c>
      <c r="C625" s="11" t="s">
        <v>185</v>
      </c>
      <c r="D625" s="12" t="s">
        <v>23</v>
      </c>
      <c r="E625" s="13">
        <v>2170427.1099999994</v>
      </c>
      <c r="F625" s="13">
        <v>158157.13</v>
      </c>
      <c r="G625" s="13">
        <v>160566.91999999995</v>
      </c>
      <c r="H625" s="13">
        <v>188955.02</v>
      </c>
      <c r="I625" s="13">
        <v>170186.06999999992</v>
      </c>
      <c r="J625" s="13">
        <v>199628.08999999988</v>
      </c>
      <c r="K625" s="13">
        <v>182922.08000000007</v>
      </c>
      <c r="L625" s="13">
        <v>190399.63</v>
      </c>
      <c r="M625" s="13">
        <v>189264.39999999979</v>
      </c>
      <c r="N625" s="13">
        <v>189938.1</v>
      </c>
      <c r="O625" s="13">
        <v>181306.27999999982</v>
      </c>
      <c r="P625" s="13">
        <v>172011.00999999981</v>
      </c>
      <c r="Q625" s="13">
        <v>187092.37999999968</v>
      </c>
      <c r="R625" s="14"/>
    </row>
    <row r="626" spans="2:18" hidden="1" outlineLevel="2" x14ac:dyDescent="0.3">
      <c r="B626" s="2" t="s">
        <v>46</v>
      </c>
      <c r="C626" s="7" t="s">
        <v>185</v>
      </c>
      <c r="D626" s="8" t="s">
        <v>24</v>
      </c>
      <c r="E626" s="9">
        <v>180293.34999999998</v>
      </c>
      <c r="F626" s="9">
        <v>11516.059999999996</v>
      </c>
      <c r="G626" s="9">
        <v>12164.099999999995</v>
      </c>
      <c r="H626" s="9">
        <v>12294.539999999997</v>
      </c>
      <c r="I626" s="9">
        <v>15220.3</v>
      </c>
      <c r="J626" s="9">
        <v>17524.729999999996</v>
      </c>
      <c r="K626" s="9">
        <v>13366.579999999996</v>
      </c>
      <c r="L626" s="9">
        <v>14012.539999999997</v>
      </c>
      <c r="M626" s="9">
        <v>13551.159999999998</v>
      </c>
      <c r="N626" s="9">
        <v>22498.479999999996</v>
      </c>
      <c r="O626" s="9">
        <v>17476.089999999997</v>
      </c>
      <c r="P626" s="9">
        <v>15410.859999999997</v>
      </c>
      <c r="Q626" s="9">
        <v>15257.909999999994</v>
      </c>
    </row>
    <row r="627" spans="2:18" hidden="1" outlineLevel="2" x14ac:dyDescent="0.3">
      <c r="C627" s="4" t="s">
        <v>47</v>
      </c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6"/>
    </row>
    <row r="628" spans="2:18" hidden="1" outlineLevel="2" x14ac:dyDescent="0.3">
      <c r="B628" s="1" t="s">
        <v>47</v>
      </c>
      <c r="C628" s="7" t="s">
        <v>185</v>
      </c>
      <c r="D628" s="8" t="s">
        <v>26</v>
      </c>
      <c r="E628" s="15">
        <v>3.5754161573011991E-3</v>
      </c>
      <c r="F628" s="15">
        <v>2.9487004294007236E-3</v>
      </c>
      <c r="G628" s="15">
        <v>3.1490664484928243E-3</v>
      </c>
      <c r="H628" s="15">
        <v>3.4691206976403917E-3</v>
      </c>
      <c r="I628" s="15">
        <v>3.3949562905404365E-3</v>
      </c>
      <c r="J628" s="15">
        <v>3.9223170974023091E-3</v>
      </c>
      <c r="K628" s="15">
        <v>3.6720999937183466E-3</v>
      </c>
      <c r="L628" s="15">
        <v>3.7588623670657133E-3</v>
      </c>
      <c r="M628" s="15">
        <v>3.8302397621055436E-3</v>
      </c>
      <c r="N628" s="15">
        <v>3.9004097372400182E-3</v>
      </c>
      <c r="O628" s="15">
        <v>3.8507410071393498E-3</v>
      </c>
      <c r="P628" s="15">
        <v>3.483185060854487E-3</v>
      </c>
      <c r="Q628" s="15">
        <v>3.5874008305481352E-3</v>
      </c>
    </row>
    <row r="629" spans="2:18" hidden="1" outlineLevel="2" x14ac:dyDescent="0.3">
      <c r="B629" s="1" t="s">
        <v>47</v>
      </c>
      <c r="C629" s="11" t="s">
        <v>185</v>
      </c>
      <c r="D629" s="12" t="s">
        <v>27</v>
      </c>
      <c r="E629" s="16">
        <v>3.3973842137331321E-3</v>
      </c>
      <c r="F629" s="16">
        <v>2.8250187061259662E-3</v>
      </c>
      <c r="G629" s="16">
        <v>3.0102355592772326E-3</v>
      </c>
      <c r="H629" s="16">
        <v>3.343292624517484E-3</v>
      </c>
      <c r="I629" s="16">
        <v>3.2076502784654064E-3</v>
      </c>
      <c r="J629" s="16">
        <v>3.7105621779871777E-3</v>
      </c>
      <c r="K629" s="16">
        <v>3.5221524484862895E-3</v>
      </c>
      <c r="L629" s="16">
        <v>3.6045335844218942E-3</v>
      </c>
      <c r="M629" s="16">
        <v>3.6796507966203331E-3</v>
      </c>
      <c r="N629" s="16">
        <v>3.596641410308491E-3</v>
      </c>
      <c r="O629" s="16">
        <v>3.6278536715018996E-3</v>
      </c>
      <c r="P629" s="16">
        <v>3.290255152848072E-3</v>
      </c>
      <c r="Q629" s="16">
        <v>3.4081027897860422E-3</v>
      </c>
    </row>
    <row r="630" spans="2:18" hidden="1" outlineLevel="2" x14ac:dyDescent="0.3">
      <c r="B630" s="1" t="s">
        <v>47</v>
      </c>
      <c r="C630" s="7" t="s">
        <v>185</v>
      </c>
      <c r="D630" s="8" t="s">
        <v>28</v>
      </c>
      <c r="E630" s="15">
        <v>9.6852576708639729E-3</v>
      </c>
      <c r="F630" s="15">
        <v>7.3952186269148979E-3</v>
      </c>
      <c r="G630" s="15">
        <v>8.0493880556639277E-3</v>
      </c>
      <c r="H630" s="15">
        <v>8.2290111252026517E-3</v>
      </c>
      <c r="I630" s="15">
        <v>9.7817149225506855E-3</v>
      </c>
      <c r="J630" s="15">
        <v>1.1209053201493388E-2</v>
      </c>
      <c r="K630" s="15">
        <v>8.7977417625732541E-3</v>
      </c>
      <c r="L630" s="15">
        <v>8.9874265347724327E-3</v>
      </c>
      <c r="M630" s="15">
        <v>8.9404394114379806E-3</v>
      </c>
      <c r="N630" s="15">
        <v>1.3591423099712901E-2</v>
      </c>
      <c r="O630" s="15">
        <v>1.061946664969602E-2</v>
      </c>
      <c r="P630" s="15">
        <v>1.008112464794896E-2</v>
      </c>
      <c r="Q630" s="15">
        <v>1.0108069333655876E-2</v>
      </c>
    </row>
    <row r="631" spans="2:18" hidden="1" outlineLevel="2" x14ac:dyDescent="0.3">
      <c r="B631" s="1" t="s">
        <v>47</v>
      </c>
      <c r="C631" s="11" t="s">
        <v>185</v>
      </c>
      <c r="D631" s="12" t="s">
        <v>35</v>
      </c>
      <c r="E631" s="16">
        <v>0.13651096936775878</v>
      </c>
      <c r="F631" s="16">
        <v>0.16418189025838911</v>
      </c>
      <c r="G631" s="16">
        <v>0.15699719305437496</v>
      </c>
      <c r="H631" s="16">
        <v>0.2037360443288446</v>
      </c>
      <c r="I631" s="16">
        <v>0.1141907621837232</v>
      </c>
      <c r="J631" s="16">
        <v>0.13387889842957504</v>
      </c>
      <c r="K631" s="16">
        <v>0.14080072179064884</v>
      </c>
      <c r="L631" s="16">
        <v>0.21364620912442889</v>
      </c>
      <c r="M631" s="16">
        <v>0.10344280407805816</v>
      </c>
      <c r="N631" s="16">
        <v>0.14314543961064069</v>
      </c>
      <c r="O631" s="16">
        <v>9.4047320775503304E-2</v>
      </c>
      <c r="P631" s="16">
        <v>0.11887244867430231</v>
      </c>
      <c r="Q631" s="16">
        <v>0.14802508412581528</v>
      </c>
    </row>
    <row r="632" spans="2:18" hidden="1" outlineLevel="2" x14ac:dyDescent="0.3">
      <c r="C632" s="4" t="s">
        <v>192</v>
      </c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6"/>
    </row>
    <row r="633" spans="2:18" hidden="1" outlineLevel="2" x14ac:dyDescent="0.3">
      <c r="B633" s="2" t="s">
        <v>49</v>
      </c>
      <c r="C633" s="7" t="s">
        <v>185</v>
      </c>
      <c r="D633" s="8" t="s">
        <v>22</v>
      </c>
      <c r="E633" s="9">
        <v>968343.37</v>
      </c>
      <c r="F633" s="9">
        <v>63530.930000000008</v>
      </c>
      <c r="G633" s="9">
        <v>66741.159999999974</v>
      </c>
      <c r="H633" s="9">
        <v>80766.26999999996</v>
      </c>
      <c r="I633" s="9">
        <v>80383.00999999998</v>
      </c>
      <c r="J633" s="9">
        <v>84998.69</v>
      </c>
      <c r="K633" s="9">
        <v>79816.329999999987</v>
      </c>
      <c r="L633" s="9">
        <v>102968.7</v>
      </c>
      <c r="M633" s="9">
        <v>78785.979999999952</v>
      </c>
      <c r="N633" s="9">
        <v>89226.980000000112</v>
      </c>
      <c r="O633" s="9">
        <v>80537.33000000006</v>
      </c>
      <c r="P633" s="9">
        <v>76738.809999999983</v>
      </c>
      <c r="Q633" s="9">
        <v>83849.18000000008</v>
      </c>
    </row>
    <row r="634" spans="2:18" hidden="1" outlineLevel="2" x14ac:dyDescent="0.3">
      <c r="B634" s="2" t="s">
        <v>49</v>
      </c>
      <c r="C634" s="11" t="s">
        <v>185</v>
      </c>
      <c r="D634" s="12" t="s">
        <v>23</v>
      </c>
      <c r="E634" s="13">
        <v>807809.17</v>
      </c>
      <c r="F634" s="13">
        <v>55606.060000000005</v>
      </c>
      <c r="G634" s="13">
        <v>58479.38999999997</v>
      </c>
      <c r="H634" s="13">
        <v>72305.309999999954</v>
      </c>
      <c r="I634" s="13">
        <v>63797.009999999973</v>
      </c>
      <c r="J634" s="13">
        <v>68864.48000000001</v>
      </c>
      <c r="K634" s="13">
        <v>69960.079999999987</v>
      </c>
      <c r="L634" s="13">
        <v>74660.039999999994</v>
      </c>
      <c r="M634" s="13">
        <v>66358.339999999953</v>
      </c>
      <c r="N634" s="13">
        <v>73327.460000000108</v>
      </c>
      <c r="O634" s="13">
        <v>68332.950000000055</v>
      </c>
      <c r="P634" s="13">
        <v>64650.959999999977</v>
      </c>
      <c r="Q634" s="13">
        <v>71467.090000000084</v>
      </c>
      <c r="R634" s="14"/>
    </row>
    <row r="635" spans="2:18" hidden="1" outlineLevel="2" x14ac:dyDescent="0.3">
      <c r="B635" s="2" t="s">
        <v>49</v>
      </c>
      <c r="C635" s="7" t="s">
        <v>185</v>
      </c>
      <c r="D635" s="8" t="s">
        <v>24</v>
      </c>
      <c r="E635" s="9">
        <v>160534.20000000001</v>
      </c>
      <c r="F635" s="9">
        <v>7924.8700000000008</v>
      </c>
      <c r="G635" s="9">
        <v>8261.7700000000023</v>
      </c>
      <c r="H635" s="9">
        <v>8460.9600000000009</v>
      </c>
      <c r="I635" s="9">
        <v>16586</v>
      </c>
      <c r="J635" s="9">
        <v>16134.21</v>
      </c>
      <c r="K635" s="9">
        <v>9856.2500000000018</v>
      </c>
      <c r="L635" s="9">
        <v>28308.66</v>
      </c>
      <c r="M635" s="9">
        <v>12427.64</v>
      </c>
      <c r="N635" s="9">
        <v>15899.52</v>
      </c>
      <c r="O635" s="9">
        <v>12204.380000000001</v>
      </c>
      <c r="P635" s="9">
        <v>12087.85</v>
      </c>
      <c r="Q635" s="9">
        <v>12382.089999999998</v>
      </c>
    </row>
    <row r="636" spans="2:18" hidden="1" outlineLevel="2" x14ac:dyDescent="0.3">
      <c r="C636" s="4" t="s">
        <v>50</v>
      </c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6"/>
    </row>
    <row r="637" spans="2:18" hidden="1" outlineLevel="2" x14ac:dyDescent="0.3">
      <c r="B637" s="1" t="s">
        <v>50</v>
      </c>
      <c r="C637" s="7" t="s">
        <v>185</v>
      </c>
      <c r="D637" s="8" t="s">
        <v>26</v>
      </c>
      <c r="E637" s="15">
        <v>1.4728380468145899E-3</v>
      </c>
      <c r="F637" s="15">
        <v>1.1040853335239783E-3</v>
      </c>
      <c r="G637" s="15">
        <v>1.2167608787899899E-3</v>
      </c>
      <c r="H637" s="15">
        <v>1.3922412497608049E-3</v>
      </c>
      <c r="I637" s="15">
        <v>1.4718847332595686E-3</v>
      </c>
      <c r="J637" s="15">
        <v>1.5352866015914456E-3</v>
      </c>
      <c r="K637" s="15">
        <v>1.4931761462512471E-3</v>
      </c>
      <c r="L637" s="15">
        <v>1.8934546383206012E-3</v>
      </c>
      <c r="M637" s="15">
        <v>1.4878996132863388E-3</v>
      </c>
      <c r="N637" s="15">
        <v>1.6382384880067303E-3</v>
      </c>
      <c r="O637" s="15">
        <v>1.5601403647441908E-3</v>
      </c>
      <c r="P637" s="15">
        <v>1.4261701506859958E-3</v>
      </c>
      <c r="Q637" s="15">
        <v>1.4865341580324932E-3</v>
      </c>
    </row>
    <row r="638" spans="2:18" hidden="1" outlineLevel="2" x14ac:dyDescent="0.3">
      <c r="B638" s="1" t="s">
        <v>50</v>
      </c>
      <c r="C638" s="11" t="s">
        <v>185</v>
      </c>
      <c r="D638" s="12" t="s">
        <v>27</v>
      </c>
      <c r="E638" s="16">
        <v>1.2644691495153988E-3</v>
      </c>
      <c r="F638" s="16">
        <v>9.9324108672155893E-4</v>
      </c>
      <c r="G638" s="16">
        <v>1.096344995985732E-3</v>
      </c>
      <c r="H638" s="16">
        <v>1.2793404993233317E-3</v>
      </c>
      <c r="I638" s="16">
        <v>1.2024397583877476E-3</v>
      </c>
      <c r="J638" s="16">
        <v>1.2800099169147721E-3</v>
      </c>
      <c r="K638" s="16">
        <v>1.3470766736760076E-3</v>
      </c>
      <c r="L638" s="16">
        <v>1.4134198768888467E-3</v>
      </c>
      <c r="M638" s="16">
        <v>1.2901291454885493E-3</v>
      </c>
      <c r="N638" s="16">
        <v>1.3885185707803744E-3</v>
      </c>
      <c r="O638" s="16">
        <v>1.3673102969299032E-3</v>
      </c>
      <c r="P638" s="16">
        <v>1.236654294841794E-3</v>
      </c>
      <c r="Q638" s="16">
        <v>1.301855205470639E-3</v>
      </c>
    </row>
    <row r="639" spans="2:18" hidden="1" outlineLevel="2" x14ac:dyDescent="0.3">
      <c r="B639" s="1" t="s">
        <v>50</v>
      </c>
      <c r="C639" s="7" t="s">
        <v>185</v>
      </c>
      <c r="D639" s="8" t="s">
        <v>28</v>
      </c>
      <c r="E639" s="15">
        <v>8.6238072118911303E-3</v>
      </c>
      <c r="F639" s="15">
        <v>5.0890796192342774E-3</v>
      </c>
      <c r="G639" s="15">
        <v>5.4670869819092756E-3</v>
      </c>
      <c r="H639" s="15">
        <v>5.6631101261124571E-3</v>
      </c>
      <c r="I639" s="15">
        <v>1.0659416943517911E-2</v>
      </c>
      <c r="J639" s="15">
        <v>1.0319657892250932E-2</v>
      </c>
      <c r="K639" s="15">
        <v>6.4872796367778955E-3</v>
      </c>
      <c r="L639" s="15">
        <v>1.8156736897653888E-2</v>
      </c>
      <c r="M639" s="15">
        <v>8.1991919840931054E-3</v>
      </c>
      <c r="N639" s="15">
        <v>9.6049645754889799E-3</v>
      </c>
      <c r="O639" s="15">
        <v>7.4160757005838915E-3</v>
      </c>
      <c r="P639" s="15">
        <v>7.9073538125523091E-3</v>
      </c>
      <c r="Q639" s="15">
        <v>8.2028943817054317E-3</v>
      </c>
    </row>
    <row r="640" spans="2:18" hidden="1" outlineLevel="2" x14ac:dyDescent="0.3">
      <c r="B640" s="1" t="s">
        <v>50</v>
      </c>
      <c r="C640" s="11" t="s">
        <v>185</v>
      </c>
      <c r="D640" s="12" t="s">
        <v>35</v>
      </c>
      <c r="E640" s="16">
        <v>6.5123708220837337E-2</v>
      </c>
      <c r="F640" s="16">
        <v>7.3550471723917488E-2</v>
      </c>
      <c r="G640" s="16">
        <v>7.1959192321379914E-2</v>
      </c>
      <c r="H640" s="16">
        <v>0.10268473808270322</v>
      </c>
      <c r="I640" s="16">
        <v>5.5889520054029522E-2</v>
      </c>
      <c r="J640" s="16">
        <v>6.0503468114915381E-2</v>
      </c>
      <c r="K640" s="16">
        <v>6.6635785601534644E-2</v>
      </c>
      <c r="L640" s="16">
        <v>0.13685973272659913</v>
      </c>
      <c r="M640" s="16">
        <v>4.4819804157669042E-2</v>
      </c>
      <c r="N640" s="16">
        <v>7.0167709017065566E-2</v>
      </c>
      <c r="O640" s="16">
        <v>4.2059129283656405E-2</v>
      </c>
      <c r="P640" s="16">
        <v>5.5237907866271661E-2</v>
      </c>
      <c r="Q640" s="16">
        <v>7.1995192442880607E-2</v>
      </c>
    </row>
    <row r="641" spans="2:18" hidden="1" outlineLevel="2" x14ac:dyDescent="0.3">
      <c r="C641" s="4" t="s">
        <v>193</v>
      </c>
      <c r="D641" s="116"/>
      <c r="E641" s="116"/>
      <c r="F641" s="116"/>
      <c r="G641" s="116"/>
      <c r="H641" s="116"/>
      <c r="I641" s="116"/>
      <c r="J641" s="116"/>
      <c r="K641" s="116"/>
      <c r="L641" s="116"/>
      <c r="M641" s="116"/>
      <c r="N641" s="116"/>
      <c r="O641" s="116"/>
      <c r="P641" s="116"/>
      <c r="Q641" s="117"/>
    </row>
    <row r="642" spans="2:18" hidden="1" outlineLevel="2" x14ac:dyDescent="0.3">
      <c r="B642" s="2" t="s">
        <v>52</v>
      </c>
      <c r="C642" s="118" t="s">
        <v>185</v>
      </c>
      <c r="D642" s="119" t="s">
        <v>22</v>
      </c>
      <c r="E642" s="120">
        <v>0</v>
      </c>
      <c r="F642" s="120">
        <v>0</v>
      </c>
      <c r="G642" s="120">
        <v>0</v>
      </c>
      <c r="H642" s="120">
        <v>0</v>
      </c>
      <c r="I642" s="120">
        <v>0</v>
      </c>
      <c r="J642" s="120">
        <v>0</v>
      </c>
      <c r="K642" s="120">
        <v>0</v>
      </c>
      <c r="L642" s="120">
        <v>0</v>
      </c>
      <c r="M642" s="120">
        <v>0</v>
      </c>
      <c r="N642" s="120">
        <v>0</v>
      </c>
      <c r="O642" s="120">
        <v>0</v>
      </c>
      <c r="P642" s="120">
        <v>0</v>
      </c>
      <c r="Q642" s="120">
        <v>0</v>
      </c>
    </row>
    <row r="643" spans="2:18" hidden="1" outlineLevel="2" x14ac:dyDescent="0.3">
      <c r="B643" s="2" t="s">
        <v>52</v>
      </c>
      <c r="C643" s="121" t="s">
        <v>185</v>
      </c>
      <c r="D643" s="122" t="s">
        <v>23</v>
      </c>
      <c r="E643" s="123">
        <v>0</v>
      </c>
      <c r="F643" s="123">
        <v>0</v>
      </c>
      <c r="G643" s="123">
        <v>0</v>
      </c>
      <c r="H643" s="123">
        <v>0</v>
      </c>
      <c r="I643" s="123">
        <v>0</v>
      </c>
      <c r="J643" s="123">
        <v>0</v>
      </c>
      <c r="K643" s="123">
        <v>0</v>
      </c>
      <c r="L643" s="123">
        <v>0</v>
      </c>
      <c r="M643" s="123">
        <v>0</v>
      </c>
      <c r="N643" s="123">
        <v>0</v>
      </c>
      <c r="O643" s="123">
        <v>0</v>
      </c>
      <c r="P643" s="123">
        <v>0</v>
      </c>
      <c r="Q643" s="123">
        <v>0</v>
      </c>
      <c r="R643" s="14"/>
    </row>
    <row r="644" spans="2:18" hidden="1" outlineLevel="2" x14ac:dyDescent="0.3">
      <c r="B644" s="2" t="s">
        <v>52</v>
      </c>
      <c r="C644" s="118" t="s">
        <v>185</v>
      </c>
      <c r="D644" s="119" t="s">
        <v>24</v>
      </c>
      <c r="E644" s="120">
        <v>0</v>
      </c>
      <c r="F644" s="120">
        <v>0</v>
      </c>
      <c r="G644" s="120">
        <v>0</v>
      </c>
      <c r="H644" s="120">
        <v>0</v>
      </c>
      <c r="I644" s="120">
        <v>0</v>
      </c>
      <c r="J644" s="120">
        <v>0</v>
      </c>
      <c r="K644" s="120">
        <v>0</v>
      </c>
      <c r="L644" s="120">
        <v>0</v>
      </c>
      <c r="M644" s="120">
        <v>0</v>
      </c>
      <c r="N644" s="120">
        <v>0</v>
      </c>
      <c r="O644" s="120">
        <v>0</v>
      </c>
      <c r="P644" s="120">
        <v>0</v>
      </c>
      <c r="Q644" s="120">
        <v>0</v>
      </c>
    </row>
    <row r="645" spans="2:18" hidden="1" outlineLevel="2" x14ac:dyDescent="0.3">
      <c r="C645" s="4" t="s">
        <v>53</v>
      </c>
      <c r="D645" s="116"/>
      <c r="E645" s="116"/>
      <c r="F645" s="116"/>
      <c r="G645" s="116"/>
      <c r="H645" s="116"/>
      <c r="I645" s="116"/>
      <c r="J645" s="116"/>
      <c r="K645" s="116"/>
      <c r="L645" s="116"/>
      <c r="M645" s="116"/>
      <c r="N645" s="116"/>
      <c r="O645" s="116"/>
      <c r="P645" s="116"/>
      <c r="Q645" s="117"/>
    </row>
    <row r="646" spans="2:18" hidden="1" outlineLevel="2" x14ac:dyDescent="0.3">
      <c r="B646" s="1" t="s">
        <v>53</v>
      </c>
      <c r="C646" s="118" t="s">
        <v>185</v>
      </c>
      <c r="D646" s="119" t="s">
        <v>26</v>
      </c>
      <c r="E646" s="124">
        <v>0</v>
      </c>
      <c r="F646" s="124">
        <v>0</v>
      </c>
      <c r="G646" s="124">
        <v>0</v>
      </c>
      <c r="H646" s="124">
        <v>0</v>
      </c>
      <c r="I646" s="124">
        <v>0</v>
      </c>
      <c r="J646" s="124">
        <v>0</v>
      </c>
      <c r="K646" s="124">
        <v>0</v>
      </c>
      <c r="L646" s="124">
        <v>0</v>
      </c>
      <c r="M646" s="124">
        <v>0</v>
      </c>
      <c r="N646" s="124">
        <v>0</v>
      </c>
      <c r="O646" s="124">
        <v>0</v>
      </c>
      <c r="P646" s="124">
        <v>0</v>
      </c>
      <c r="Q646" s="124">
        <v>0</v>
      </c>
    </row>
    <row r="647" spans="2:18" hidden="1" outlineLevel="2" x14ac:dyDescent="0.3">
      <c r="B647" s="1" t="s">
        <v>53</v>
      </c>
      <c r="C647" s="121" t="s">
        <v>185</v>
      </c>
      <c r="D647" s="122" t="s">
        <v>27</v>
      </c>
      <c r="E647" s="125">
        <v>0</v>
      </c>
      <c r="F647" s="125">
        <v>0</v>
      </c>
      <c r="G647" s="125">
        <v>0</v>
      </c>
      <c r="H647" s="125">
        <v>0</v>
      </c>
      <c r="I647" s="125">
        <v>0</v>
      </c>
      <c r="J647" s="125">
        <v>0</v>
      </c>
      <c r="K647" s="125">
        <v>0</v>
      </c>
      <c r="L647" s="125">
        <v>0</v>
      </c>
      <c r="M647" s="125">
        <v>0</v>
      </c>
      <c r="N647" s="125">
        <v>0</v>
      </c>
      <c r="O647" s="125">
        <v>0</v>
      </c>
      <c r="P647" s="125">
        <v>0</v>
      </c>
      <c r="Q647" s="125">
        <v>0</v>
      </c>
    </row>
    <row r="648" spans="2:18" hidden="1" outlineLevel="2" x14ac:dyDescent="0.3">
      <c r="B648" s="1" t="s">
        <v>53</v>
      </c>
      <c r="C648" s="118" t="s">
        <v>185</v>
      </c>
      <c r="D648" s="119" t="s">
        <v>28</v>
      </c>
      <c r="E648" s="124">
        <v>0</v>
      </c>
      <c r="F648" s="124">
        <v>0</v>
      </c>
      <c r="G648" s="124">
        <v>0</v>
      </c>
      <c r="H648" s="124">
        <v>0</v>
      </c>
      <c r="I648" s="124">
        <v>0</v>
      </c>
      <c r="J648" s="124">
        <v>0</v>
      </c>
      <c r="K648" s="124">
        <v>0</v>
      </c>
      <c r="L648" s="124">
        <v>0</v>
      </c>
      <c r="M648" s="124">
        <v>0</v>
      </c>
      <c r="N648" s="124">
        <v>0</v>
      </c>
      <c r="O648" s="124">
        <v>0</v>
      </c>
      <c r="P648" s="124">
        <v>0</v>
      </c>
      <c r="Q648" s="124">
        <v>0</v>
      </c>
    </row>
    <row r="649" spans="2:18" hidden="1" outlineLevel="2" x14ac:dyDescent="0.3">
      <c r="B649" s="1" t="s">
        <v>53</v>
      </c>
      <c r="C649" s="121" t="s">
        <v>185</v>
      </c>
      <c r="D649" s="122" t="s">
        <v>35</v>
      </c>
      <c r="E649" s="125">
        <v>0</v>
      </c>
      <c r="F649" s="125">
        <v>0</v>
      </c>
      <c r="G649" s="125">
        <v>0</v>
      </c>
      <c r="H649" s="125">
        <v>0</v>
      </c>
      <c r="I649" s="125">
        <v>0</v>
      </c>
      <c r="J649" s="125">
        <v>0</v>
      </c>
      <c r="K649" s="125">
        <v>0</v>
      </c>
      <c r="L649" s="125">
        <v>0</v>
      </c>
      <c r="M649" s="125">
        <v>0</v>
      </c>
      <c r="N649" s="125">
        <v>0</v>
      </c>
      <c r="O649" s="125">
        <v>0</v>
      </c>
      <c r="P649" s="125">
        <v>0</v>
      </c>
      <c r="Q649" s="125">
        <v>0</v>
      </c>
    </row>
    <row r="650" spans="2:18" hidden="1" outlineLevel="2" x14ac:dyDescent="0.3">
      <c r="C650" s="4" t="s">
        <v>194</v>
      </c>
      <c r="D650" s="116"/>
      <c r="E650" s="116"/>
      <c r="F650" s="116"/>
      <c r="G650" s="116"/>
      <c r="H650" s="116"/>
      <c r="I650" s="116"/>
      <c r="J650" s="116"/>
      <c r="K650" s="116"/>
      <c r="L650" s="116"/>
      <c r="M650" s="116"/>
      <c r="N650" s="116"/>
      <c r="O650" s="116"/>
      <c r="P650" s="116"/>
      <c r="Q650" s="117"/>
    </row>
    <row r="651" spans="2:18" hidden="1" outlineLevel="2" x14ac:dyDescent="0.3">
      <c r="B651" s="2" t="s">
        <v>55</v>
      </c>
      <c r="C651" s="118" t="s">
        <v>185</v>
      </c>
      <c r="D651" s="119" t="s">
        <v>22</v>
      </c>
      <c r="E651" s="120">
        <v>0</v>
      </c>
      <c r="F651" s="120">
        <v>0</v>
      </c>
      <c r="G651" s="120">
        <v>0</v>
      </c>
      <c r="H651" s="120">
        <v>0</v>
      </c>
      <c r="I651" s="120">
        <v>0</v>
      </c>
      <c r="J651" s="120">
        <v>0</v>
      </c>
      <c r="K651" s="120">
        <v>0</v>
      </c>
      <c r="L651" s="120">
        <v>0</v>
      </c>
      <c r="M651" s="120">
        <v>0</v>
      </c>
      <c r="N651" s="120">
        <v>0</v>
      </c>
      <c r="O651" s="120">
        <v>0</v>
      </c>
      <c r="P651" s="120">
        <v>0</v>
      </c>
      <c r="Q651" s="120">
        <v>0</v>
      </c>
    </row>
    <row r="652" spans="2:18" hidden="1" outlineLevel="2" x14ac:dyDescent="0.3">
      <c r="B652" s="2" t="s">
        <v>55</v>
      </c>
      <c r="C652" s="121" t="s">
        <v>185</v>
      </c>
      <c r="D652" s="122" t="s">
        <v>23</v>
      </c>
      <c r="E652" s="123">
        <v>0</v>
      </c>
      <c r="F652" s="123">
        <v>0</v>
      </c>
      <c r="G652" s="123">
        <v>0</v>
      </c>
      <c r="H652" s="123">
        <v>0</v>
      </c>
      <c r="I652" s="123">
        <v>0</v>
      </c>
      <c r="J652" s="123">
        <v>0</v>
      </c>
      <c r="K652" s="123">
        <v>0</v>
      </c>
      <c r="L652" s="123">
        <v>0</v>
      </c>
      <c r="M652" s="123">
        <v>0</v>
      </c>
      <c r="N652" s="123">
        <v>0</v>
      </c>
      <c r="O652" s="123">
        <v>0</v>
      </c>
      <c r="P652" s="123">
        <v>0</v>
      </c>
      <c r="Q652" s="123">
        <v>0</v>
      </c>
      <c r="R652" s="14"/>
    </row>
    <row r="653" spans="2:18" hidden="1" outlineLevel="2" x14ac:dyDescent="0.3">
      <c r="B653" s="2" t="s">
        <v>55</v>
      </c>
      <c r="C653" s="118" t="s">
        <v>185</v>
      </c>
      <c r="D653" s="119" t="s">
        <v>24</v>
      </c>
      <c r="E653" s="120">
        <v>0</v>
      </c>
      <c r="F653" s="120">
        <v>0</v>
      </c>
      <c r="G653" s="120">
        <v>0</v>
      </c>
      <c r="H653" s="120">
        <v>0</v>
      </c>
      <c r="I653" s="120">
        <v>0</v>
      </c>
      <c r="J653" s="120">
        <v>0</v>
      </c>
      <c r="K653" s="120">
        <v>0</v>
      </c>
      <c r="L653" s="120">
        <v>0</v>
      </c>
      <c r="M653" s="120">
        <v>0</v>
      </c>
      <c r="N653" s="120">
        <v>0</v>
      </c>
      <c r="O653" s="120">
        <v>0</v>
      </c>
      <c r="P653" s="120">
        <v>0</v>
      </c>
      <c r="Q653" s="120">
        <v>0</v>
      </c>
      <c r="R653" s="14"/>
    </row>
    <row r="654" spans="2:18" hidden="1" outlineLevel="2" x14ac:dyDescent="0.3">
      <c r="C654" s="4" t="s">
        <v>56</v>
      </c>
      <c r="D654" s="116"/>
      <c r="E654" s="116"/>
      <c r="F654" s="116"/>
      <c r="G654" s="116"/>
      <c r="H654" s="116"/>
      <c r="I654" s="116"/>
      <c r="J654" s="116"/>
      <c r="K654" s="116"/>
      <c r="L654" s="116"/>
      <c r="M654" s="116"/>
      <c r="N654" s="116"/>
      <c r="O654" s="116"/>
      <c r="P654" s="116"/>
      <c r="Q654" s="117"/>
    </row>
    <row r="655" spans="2:18" hidden="1" outlineLevel="2" x14ac:dyDescent="0.3">
      <c r="B655" s="1" t="s">
        <v>56</v>
      </c>
      <c r="C655" s="118" t="s">
        <v>185</v>
      </c>
      <c r="D655" s="119" t="s">
        <v>26</v>
      </c>
      <c r="E655" s="124">
        <v>0</v>
      </c>
      <c r="F655" s="124">
        <v>0</v>
      </c>
      <c r="G655" s="124">
        <v>0</v>
      </c>
      <c r="H655" s="124">
        <v>0</v>
      </c>
      <c r="I655" s="124">
        <v>0</v>
      </c>
      <c r="J655" s="124">
        <v>0</v>
      </c>
      <c r="K655" s="124">
        <v>0</v>
      </c>
      <c r="L655" s="124">
        <v>0</v>
      </c>
      <c r="M655" s="124">
        <v>0</v>
      </c>
      <c r="N655" s="124">
        <v>0</v>
      </c>
      <c r="O655" s="124">
        <v>0</v>
      </c>
      <c r="P655" s="124">
        <v>0</v>
      </c>
      <c r="Q655" s="124">
        <v>0</v>
      </c>
    </row>
    <row r="656" spans="2:18" hidden="1" outlineLevel="2" x14ac:dyDescent="0.3">
      <c r="B656" s="1" t="s">
        <v>56</v>
      </c>
      <c r="C656" s="121" t="s">
        <v>185</v>
      </c>
      <c r="D656" s="122" t="s">
        <v>27</v>
      </c>
      <c r="E656" s="125">
        <v>0</v>
      </c>
      <c r="F656" s="125">
        <v>0</v>
      </c>
      <c r="G656" s="125">
        <v>0</v>
      </c>
      <c r="H656" s="125">
        <v>0</v>
      </c>
      <c r="I656" s="125">
        <v>0</v>
      </c>
      <c r="J656" s="125">
        <v>0</v>
      </c>
      <c r="K656" s="125">
        <v>0</v>
      </c>
      <c r="L656" s="125">
        <v>0</v>
      </c>
      <c r="M656" s="125">
        <v>0</v>
      </c>
      <c r="N656" s="125">
        <v>0</v>
      </c>
      <c r="O656" s="125">
        <v>0</v>
      </c>
      <c r="P656" s="125">
        <v>0</v>
      </c>
      <c r="Q656" s="125">
        <v>0</v>
      </c>
    </row>
    <row r="657" spans="1:18" hidden="1" outlineLevel="2" x14ac:dyDescent="0.3">
      <c r="B657" s="1" t="s">
        <v>56</v>
      </c>
      <c r="C657" s="118" t="s">
        <v>185</v>
      </c>
      <c r="D657" s="119" t="s">
        <v>28</v>
      </c>
      <c r="E657" s="124">
        <v>0</v>
      </c>
      <c r="F657" s="124">
        <v>0</v>
      </c>
      <c r="G657" s="124">
        <v>0</v>
      </c>
      <c r="H657" s="124">
        <v>0</v>
      </c>
      <c r="I657" s="124">
        <v>0</v>
      </c>
      <c r="J657" s="124">
        <v>0</v>
      </c>
      <c r="K657" s="124">
        <v>0</v>
      </c>
      <c r="L657" s="124">
        <v>0</v>
      </c>
      <c r="M657" s="124">
        <v>0</v>
      </c>
      <c r="N657" s="124">
        <v>0</v>
      </c>
      <c r="O657" s="124">
        <v>0</v>
      </c>
      <c r="P657" s="124">
        <v>0</v>
      </c>
      <c r="Q657" s="124">
        <v>0</v>
      </c>
    </row>
    <row r="658" spans="1:18" hidden="1" outlineLevel="2" x14ac:dyDescent="0.3">
      <c r="B658" s="1" t="s">
        <v>56</v>
      </c>
      <c r="C658" s="121" t="s">
        <v>185</v>
      </c>
      <c r="D658" s="122" t="s">
        <v>35</v>
      </c>
      <c r="E658" s="125">
        <v>0</v>
      </c>
      <c r="F658" s="125">
        <v>0</v>
      </c>
      <c r="G658" s="125">
        <v>0</v>
      </c>
      <c r="H658" s="125">
        <v>0</v>
      </c>
      <c r="I658" s="125">
        <v>0</v>
      </c>
      <c r="J658" s="125">
        <v>0</v>
      </c>
      <c r="K658" s="125">
        <v>0</v>
      </c>
      <c r="L658" s="125">
        <v>0</v>
      </c>
      <c r="M658" s="125">
        <v>0</v>
      </c>
      <c r="N658" s="125">
        <v>0</v>
      </c>
      <c r="O658" s="125">
        <v>0</v>
      </c>
      <c r="P658" s="125">
        <v>0</v>
      </c>
      <c r="Q658" s="125">
        <v>0</v>
      </c>
    </row>
    <row r="659" spans="1:18" collapsed="1" x14ac:dyDescent="0.3">
      <c r="C659" s="17"/>
      <c r="D659" s="17"/>
      <c r="E659" s="18"/>
      <c r="F659" s="18"/>
      <c r="G659" s="18"/>
      <c r="H659" s="18"/>
      <c r="I659" s="18"/>
      <c r="J659" s="18"/>
      <c r="K659" s="19"/>
      <c r="L659" s="19"/>
      <c r="M659" s="19"/>
      <c r="N659" s="19"/>
      <c r="O659" s="19"/>
      <c r="P659" s="19"/>
      <c r="Q659" s="19"/>
    </row>
    <row r="660" spans="1:18" x14ac:dyDescent="0.3">
      <c r="A660" s="1">
        <v>7</v>
      </c>
      <c r="C660" s="20" t="s">
        <v>0</v>
      </c>
      <c r="D660" s="20" t="s">
        <v>1</v>
      </c>
      <c r="E660" s="3" t="s">
        <v>195</v>
      </c>
      <c r="F660" s="3" t="s">
        <v>196</v>
      </c>
      <c r="G660" s="3" t="s">
        <v>197</v>
      </c>
      <c r="H660" s="3" t="s">
        <v>198</v>
      </c>
      <c r="I660" s="3" t="s">
        <v>199</v>
      </c>
      <c r="J660" s="3" t="s">
        <v>200</v>
      </c>
      <c r="K660" s="3" t="s">
        <v>201</v>
      </c>
      <c r="L660" s="3" t="s">
        <v>202</v>
      </c>
      <c r="M660" s="3" t="s">
        <v>203</v>
      </c>
      <c r="N660" s="3" t="s">
        <v>204</v>
      </c>
      <c r="O660" s="3" t="s">
        <v>205</v>
      </c>
      <c r="P660" s="3" t="s">
        <v>206</v>
      </c>
      <c r="Q660" s="3" t="s">
        <v>207</v>
      </c>
    </row>
    <row r="661" spans="1:18" x14ac:dyDescent="0.3">
      <c r="B661" s="14"/>
      <c r="C661" s="4" t="s">
        <v>15</v>
      </c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6"/>
    </row>
    <row r="662" spans="1:18" x14ac:dyDescent="0.3">
      <c r="B662" s="2" t="s">
        <v>15</v>
      </c>
      <c r="C662" s="7" t="s">
        <v>208</v>
      </c>
      <c r="D662" s="8" t="s">
        <v>17</v>
      </c>
      <c r="E662" s="9">
        <v>634146734.98000002</v>
      </c>
      <c r="F662" s="10">
        <v>55807182.409999996</v>
      </c>
      <c r="G662" s="10">
        <v>55088491.299999997</v>
      </c>
      <c r="H662" s="10">
        <v>58755707.309999995</v>
      </c>
      <c r="I662" s="10">
        <v>54691023.18999999</v>
      </c>
      <c r="J662" s="10">
        <v>51610955.799999997</v>
      </c>
      <c r="K662" s="10">
        <v>49831737.029999994</v>
      </c>
      <c r="L662" s="10">
        <v>53913740.940000005</v>
      </c>
      <c r="M662" s="10">
        <v>46969583.38000001</v>
      </c>
      <c r="N662" s="10">
        <v>53739398.620000005</v>
      </c>
      <c r="O662" s="10">
        <v>49360905.270000011</v>
      </c>
      <c r="P662" s="10">
        <v>53703598.739999987</v>
      </c>
      <c r="Q662" s="10">
        <v>50674410.99000001</v>
      </c>
    </row>
    <row r="663" spans="1:18" x14ac:dyDescent="0.3">
      <c r="B663" s="2" t="s">
        <v>15</v>
      </c>
      <c r="C663" s="11" t="s">
        <v>208</v>
      </c>
      <c r="D663" s="12" t="s">
        <v>18</v>
      </c>
      <c r="E663" s="13">
        <v>615277506.42000008</v>
      </c>
      <c r="F663" s="13">
        <v>54178873.589999996</v>
      </c>
      <c r="G663" s="13">
        <v>53238873.509999998</v>
      </c>
      <c r="H663" s="13">
        <v>57132696.520000003</v>
      </c>
      <c r="I663" s="13">
        <v>53115857.879999995</v>
      </c>
      <c r="J663" s="13">
        <v>50006869.299999997</v>
      </c>
      <c r="K663" s="13">
        <v>48224759.119999997</v>
      </c>
      <c r="L663" s="13">
        <v>52353748.280000001</v>
      </c>
      <c r="M663" s="13">
        <v>45597560.049999997</v>
      </c>
      <c r="N663" s="13">
        <v>52031857.690000005</v>
      </c>
      <c r="O663" s="13">
        <v>47831230.300000004</v>
      </c>
      <c r="P663" s="13">
        <v>52207271.679999992</v>
      </c>
      <c r="Q663" s="13">
        <v>49357908.500000007</v>
      </c>
      <c r="R663" s="14"/>
    </row>
    <row r="664" spans="1:18" x14ac:dyDescent="0.3">
      <c r="B664" s="2" t="s">
        <v>15</v>
      </c>
      <c r="C664" s="7" t="s">
        <v>208</v>
      </c>
      <c r="D664" s="8" t="s">
        <v>19</v>
      </c>
      <c r="E664" s="9">
        <v>18869228.560000002</v>
      </c>
      <c r="F664" s="9">
        <v>1628308.8199999998</v>
      </c>
      <c r="G664" s="9">
        <v>1849617.79</v>
      </c>
      <c r="H664" s="9">
        <v>1623010.79</v>
      </c>
      <c r="I664" s="9">
        <v>1575165.3099999996</v>
      </c>
      <c r="J664" s="9">
        <v>1604086.4999999998</v>
      </c>
      <c r="K664" s="9">
        <v>1606977.9100000001</v>
      </c>
      <c r="L664" s="9">
        <v>1559992.66</v>
      </c>
      <c r="M664" s="9">
        <v>1372023.33</v>
      </c>
      <c r="N664" s="9">
        <v>1707540.9300000002</v>
      </c>
      <c r="O664" s="9">
        <v>1529674.9700000002</v>
      </c>
      <c r="P664" s="9">
        <v>1496327.0599999998</v>
      </c>
      <c r="Q664" s="9">
        <v>1316502.4900000002</v>
      </c>
    </row>
    <row r="665" spans="1:18" x14ac:dyDescent="0.3">
      <c r="C665" s="4" t="s">
        <v>20</v>
      </c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6"/>
    </row>
    <row r="666" spans="1:18" x14ac:dyDescent="0.3">
      <c r="B666" s="2" t="s">
        <v>21</v>
      </c>
      <c r="C666" s="7" t="s">
        <v>208</v>
      </c>
      <c r="D666" s="8" t="s">
        <v>22</v>
      </c>
      <c r="E666" s="9">
        <v>621573293.24999928</v>
      </c>
      <c r="F666" s="10">
        <v>54141680.209999911</v>
      </c>
      <c r="G666" s="10">
        <v>53555934.809999876</v>
      </c>
      <c r="H666" s="10">
        <v>57592941.859999686</v>
      </c>
      <c r="I666" s="10">
        <v>53397780.629999794</v>
      </c>
      <c r="J666" s="10">
        <v>50455575.980000049</v>
      </c>
      <c r="K666" s="10">
        <v>49833852.679999918</v>
      </c>
      <c r="L666" s="10">
        <v>52688668.759999961</v>
      </c>
      <c r="M666" s="10">
        <v>46059248.690000132</v>
      </c>
      <c r="N666" s="10">
        <v>52900082.400000066</v>
      </c>
      <c r="O666" s="10">
        <v>48033024.500000075</v>
      </c>
      <c r="P666" s="10">
        <v>53221314.869999781</v>
      </c>
      <c r="Q666" s="10">
        <v>49693187.860000007</v>
      </c>
    </row>
    <row r="667" spans="1:18" x14ac:dyDescent="0.3">
      <c r="B667" s="2" t="s">
        <v>21</v>
      </c>
      <c r="C667" s="11" t="s">
        <v>208</v>
      </c>
      <c r="D667" s="12" t="s">
        <v>23</v>
      </c>
      <c r="E667" s="13">
        <v>606187152.79999936</v>
      </c>
      <c r="F667" s="13">
        <v>52882938.309999913</v>
      </c>
      <c r="G667" s="13">
        <v>52077120.499999873</v>
      </c>
      <c r="H667" s="13">
        <v>56314439.029999688</v>
      </c>
      <c r="I667" s="13">
        <v>52121637.759999797</v>
      </c>
      <c r="J667" s="13">
        <v>49162185.69000005</v>
      </c>
      <c r="K667" s="13">
        <v>48569873.129999921</v>
      </c>
      <c r="L667" s="13">
        <v>51454309.389999963</v>
      </c>
      <c r="M667" s="13">
        <v>44797287.830000132</v>
      </c>
      <c r="N667" s="13">
        <v>51495616.510000065</v>
      </c>
      <c r="O667" s="13">
        <v>46819726.550000072</v>
      </c>
      <c r="P667" s="13">
        <v>51918912.649999782</v>
      </c>
      <c r="Q667" s="13">
        <v>48573105.450000003</v>
      </c>
      <c r="R667" s="14"/>
    </row>
    <row r="668" spans="1:18" x14ac:dyDescent="0.3">
      <c r="B668" s="2" t="s">
        <v>21</v>
      </c>
      <c r="C668" s="7" t="s">
        <v>208</v>
      </c>
      <c r="D668" s="8" t="s">
        <v>24</v>
      </c>
      <c r="E668" s="9">
        <v>15386140.450000001</v>
      </c>
      <c r="F668" s="9">
        <v>1258741.8999999994</v>
      </c>
      <c r="G668" s="9">
        <v>1478814.3100000005</v>
      </c>
      <c r="H668" s="9">
        <v>1278502.8299999996</v>
      </c>
      <c r="I668" s="9">
        <v>1276142.8700000001</v>
      </c>
      <c r="J668" s="9">
        <v>1293390.29</v>
      </c>
      <c r="K668" s="9">
        <v>1263979.5500000007</v>
      </c>
      <c r="L668" s="9">
        <v>1234359.3700000003</v>
      </c>
      <c r="M668" s="9">
        <v>1261960.8600000001</v>
      </c>
      <c r="N668" s="9">
        <v>1404465.8900000013</v>
      </c>
      <c r="O668" s="9">
        <v>1213297.9500000002</v>
      </c>
      <c r="P668" s="9">
        <v>1302402.2200000002</v>
      </c>
      <c r="Q668" s="9">
        <v>1120082.4100000004</v>
      </c>
    </row>
    <row r="669" spans="1:18" ht="13.95" hidden="1" customHeight="1" outlineLevel="2" x14ac:dyDescent="0.3">
      <c r="C669" s="4" t="s">
        <v>25</v>
      </c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6"/>
    </row>
    <row r="670" spans="1:18" hidden="1" outlineLevel="2" x14ac:dyDescent="0.3">
      <c r="B670" s="1" t="s">
        <v>25</v>
      </c>
      <c r="C670" s="7" t="s">
        <v>208</v>
      </c>
      <c r="D670" s="8" t="s">
        <v>26</v>
      </c>
      <c r="E670" s="15">
        <v>0.98017266188337737</v>
      </c>
      <c r="F670" s="15">
        <v>0.97015613173651916</v>
      </c>
      <c r="G670" s="15">
        <v>0.97218009689802265</v>
      </c>
      <c r="H670" s="15">
        <v>0.98021017015648437</v>
      </c>
      <c r="I670" s="15">
        <v>0.97635365943863595</v>
      </c>
      <c r="J670" s="15">
        <v>0.97761367132053878</v>
      </c>
      <c r="K670" s="15">
        <v>1.0000424558750309</v>
      </c>
      <c r="L670" s="15">
        <v>0.97727718094421578</v>
      </c>
      <c r="M670" s="15">
        <v>0.98061863392240556</v>
      </c>
      <c r="N670" s="15">
        <v>0.98438173404330631</v>
      </c>
      <c r="O670" s="15">
        <v>0.97309853288272286</v>
      </c>
      <c r="P670" s="15">
        <v>0.99101952417872163</v>
      </c>
      <c r="Q670" s="15">
        <v>0.98063671366217486</v>
      </c>
    </row>
    <row r="671" spans="1:18" hidden="1" outlineLevel="2" x14ac:dyDescent="0.3">
      <c r="B671" s="1" t="s">
        <v>25</v>
      </c>
      <c r="C671" s="11" t="s">
        <v>208</v>
      </c>
      <c r="D671" s="12" t="s">
        <v>27</v>
      </c>
      <c r="E671" s="16">
        <v>0.98522560385330349</v>
      </c>
      <c r="F671" s="16">
        <v>0.97608043146472356</v>
      </c>
      <c r="G671" s="16">
        <v>0.97817848249959849</v>
      </c>
      <c r="H671" s="16">
        <v>0.98567794730791547</v>
      </c>
      <c r="I671" s="16">
        <v>0.98128204721372758</v>
      </c>
      <c r="J671" s="16">
        <v>0.98310864843522716</v>
      </c>
      <c r="K671" s="16">
        <v>1.0071563656573412</v>
      </c>
      <c r="L671" s="16">
        <v>0.98281997145286271</v>
      </c>
      <c r="M671" s="16">
        <v>0.98244923151321417</v>
      </c>
      <c r="N671" s="16">
        <v>0.98969398357454763</v>
      </c>
      <c r="O671" s="16">
        <v>0.97885265037809543</v>
      </c>
      <c r="P671" s="16">
        <v>0.99447665007725972</v>
      </c>
      <c r="Q671" s="16">
        <v>0.98409975070155165</v>
      </c>
    </row>
    <row r="672" spans="1:18" hidden="1" outlineLevel="2" x14ac:dyDescent="0.3">
      <c r="B672" s="1" t="s">
        <v>25</v>
      </c>
      <c r="C672" s="7" t="s">
        <v>208</v>
      </c>
      <c r="D672" s="8" t="s">
        <v>28</v>
      </c>
      <c r="E672" s="15">
        <v>0.81540908792722788</v>
      </c>
      <c r="F672" s="15">
        <v>0.77303634577131353</v>
      </c>
      <c r="G672" s="15">
        <v>0.79952426820029698</v>
      </c>
      <c r="H672" s="15">
        <v>0.7877352620680973</v>
      </c>
      <c r="I672" s="15">
        <v>0.81016440744241658</v>
      </c>
      <c r="J672" s="15">
        <v>0.80630956622351735</v>
      </c>
      <c r="K672" s="15">
        <v>0.78655689174968224</v>
      </c>
      <c r="L672" s="15">
        <v>0.79125972938872702</v>
      </c>
      <c r="M672" s="15">
        <v>0.91978090489175579</v>
      </c>
      <c r="N672" s="15">
        <v>0.82250789150922499</v>
      </c>
      <c r="O672" s="15">
        <v>0.79317369623953515</v>
      </c>
      <c r="P672" s="15">
        <v>0.87039942992142394</v>
      </c>
      <c r="Q672" s="15">
        <v>0.85080158868518374</v>
      </c>
    </row>
    <row r="673" spans="2:18" hidden="1" outlineLevel="2" x14ac:dyDescent="0.3">
      <c r="C673" s="4" t="s">
        <v>209</v>
      </c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6"/>
    </row>
    <row r="674" spans="2:18" hidden="1" outlineLevel="2" x14ac:dyDescent="0.3">
      <c r="B674" s="2" t="s">
        <v>30</v>
      </c>
      <c r="C674" s="7" t="s">
        <v>208</v>
      </c>
      <c r="D674" s="8" t="s">
        <v>22</v>
      </c>
      <c r="E674" s="9">
        <v>551935116.85549986</v>
      </c>
      <c r="F674" s="10">
        <v>52518679.860000014</v>
      </c>
      <c r="G674" s="10">
        <v>51768686.48999995</v>
      </c>
      <c r="H674" s="10">
        <v>55395574.289999932</v>
      </c>
      <c r="I674" s="10">
        <v>51263203.699999869</v>
      </c>
      <c r="J674" s="10">
        <v>48194916.770000003</v>
      </c>
      <c r="K674" s="10">
        <v>47313748.659999944</v>
      </c>
      <c r="L674" s="10">
        <v>49807736.719999902</v>
      </c>
      <c r="M674" s="10">
        <v>43128747.44000008</v>
      </c>
      <c r="N674" s="10">
        <v>49068930.370000117</v>
      </c>
      <c r="O674" s="10">
        <v>43467011.68999999</v>
      </c>
      <c r="P674" s="10">
        <v>44210217.925499976</v>
      </c>
      <c r="Q674" s="10">
        <v>15797662.940000003</v>
      </c>
    </row>
    <row r="675" spans="2:18" hidden="1" outlineLevel="2" x14ac:dyDescent="0.3">
      <c r="B675" s="2" t="s">
        <v>30</v>
      </c>
      <c r="C675" s="11" t="s">
        <v>208</v>
      </c>
      <c r="D675" s="12" t="s">
        <v>23</v>
      </c>
      <c r="E675" s="13">
        <v>539538551.01549983</v>
      </c>
      <c r="F675" s="13">
        <v>51418310.630000018</v>
      </c>
      <c r="G675" s="13">
        <v>50470847.229999952</v>
      </c>
      <c r="H675" s="13">
        <v>54283993.86999993</v>
      </c>
      <c r="I675" s="13">
        <v>50158068.40999987</v>
      </c>
      <c r="J675" s="13">
        <v>47080925.120000005</v>
      </c>
      <c r="K675" s="13">
        <v>46231064.269999944</v>
      </c>
      <c r="L675" s="13">
        <v>48750527.889999904</v>
      </c>
      <c r="M675" s="13">
        <v>42072030.270000078</v>
      </c>
      <c r="N675" s="13">
        <v>47926981.830000117</v>
      </c>
      <c r="O675" s="13">
        <v>42507232.86999999</v>
      </c>
      <c r="P675" s="13">
        <v>43222314.925499976</v>
      </c>
      <c r="Q675" s="13">
        <v>15416253.700000003</v>
      </c>
      <c r="R675" s="14"/>
    </row>
    <row r="676" spans="2:18" hidden="1" outlineLevel="2" x14ac:dyDescent="0.3">
      <c r="B676" s="2" t="s">
        <v>30</v>
      </c>
      <c r="C676" s="7" t="s">
        <v>208</v>
      </c>
      <c r="D676" s="8" t="s">
        <v>24</v>
      </c>
      <c r="E676" s="9">
        <v>12396565.840000004</v>
      </c>
      <c r="F676" s="9">
        <v>1100369.23</v>
      </c>
      <c r="G676" s="9">
        <v>1297839.2600000002</v>
      </c>
      <c r="H676" s="9">
        <v>1111580.42</v>
      </c>
      <c r="I676" s="9">
        <v>1105135.29</v>
      </c>
      <c r="J676" s="9">
        <v>1113991.6500000001</v>
      </c>
      <c r="K676" s="9">
        <v>1082684.3900000004</v>
      </c>
      <c r="L676" s="9">
        <v>1057208.8299999998</v>
      </c>
      <c r="M676" s="9">
        <v>1056717.17</v>
      </c>
      <c r="N676" s="9">
        <v>1141948.5400000003</v>
      </c>
      <c r="O676" s="9">
        <v>959778.82</v>
      </c>
      <c r="P676" s="9">
        <v>987902.99999999988</v>
      </c>
      <c r="Q676" s="9">
        <v>381409.24</v>
      </c>
    </row>
    <row r="677" spans="2:18" hidden="1" outlineLevel="2" x14ac:dyDescent="0.3">
      <c r="C677" s="4" t="s">
        <v>31</v>
      </c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6"/>
    </row>
    <row r="678" spans="2:18" hidden="1" outlineLevel="2" x14ac:dyDescent="0.3">
      <c r="B678" s="1" t="s">
        <v>31</v>
      </c>
      <c r="C678" s="7" t="s">
        <v>208</v>
      </c>
      <c r="D678" s="8" t="s">
        <v>26</v>
      </c>
      <c r="E678" s="15">
        <v>0.87035868263660932</v>
      </c>
      <c r="F678" s="15">
        <v>0.941073847343873</v>
      </c>
      <c r="G678" s="15">
        <v>0.93973687186455868</v>
      </c>
      <c r="H678" s="15">
        <v>0.94281180205572679</v>
      </c>
      <c r="I678" s="15">
        <v>0.93732391003014037</v>
      </c>
      <c r="J678" s="15">
        <v>0.9338117464199337</v>
      </c>
      <c r="K678" s="15">
        <v>0.94947018667071237</v>
      </c>
      <c r="L678" s="15">
        <v>0.92384122955649417</v>
      </c>
      <c r="M678" s="15">
        <v>0.91822716610180988</v>
      </c>
      <c r="N678" s="15">
        <v>0.91309042583402311</v>
      </c>
      <c r="O678" s="15">
        <v>0.88059591800918324</v>
      </c>
      <c r="P678" s="15">
        <v>0.82322635657135079</v>
      </c>
      <c r="Q678" s="15">
        <v>0.31174832881861192</v>
      </c>
    </row>
    <row r="679" spans="2:18" hidden="1" outlineLevel="2" x14ac:dyDescent="0.3">
      <c r="B679" s="1" t="s">
        <v>31</v>
      </c>
      <c r="C679" s="11" t="s">
        <v>208</v>
      </c>
      <c r="D679" s="12" t="s">
        <v>27</v>
      </c>
      <c r="E679" s="16">
        <v>0.87690277214067469</v>
      </c>
      <c r="F679" s="16">
        <v>0.94904724337957613</v>
      </c>
      <c r="G679" s="16">
        <v>0.94800742206763411</v>
      </c>
      <c r="H679" s="16">
        <v>0.95013883776686703</v>
      </c>
      <c r="I679" s="16">
        <v>0.94431438014834668</v>
      </c>
      <c r="J679" s="16">
        <v>0.94148915497095531</v>
      </c>
      <c r="K679" s="16">
        <v>0.95865827250605762</v>
      </c>
      <c r="L679" s="16">
        <v>0.93117550302741958</v>
      </c>
      <c r="M679" s="16">
        <v>0.92268161331145793</v>
      </c>
      <c r="N679" s="16">
        <v>0.92110841237965635</v>
      </c>
      <c r="O679" s="16">
        <v>0.88869202408954107</v>
      </c>
      <c r="P679" s="16">
        <v>0.82789836615917145</v>
      </c>
      <c r="Q679" s="16">
        <v>0.3123360403328273</v>
      </c>
    </row>
    <row r="680" spans="2:18" hidden="1" outlineLevel="2" x14ac:dyDescent="0.3">
      <c r="B680" s="1" t="s">
        <v>31</v>
      </c>
      <c r="C680" s="7" t="s">
        <v>208</v>
      </c>
      <c r="D680" s="8" t="s">
        <v>28</v>
      </c>
      <c r="E680" s="15">
        <v>0.65697258372707967</v>
      </c>
      <c r="F680" s="15">
        <v>0.67577428586304655</v>
      </c>
      <c r="G680" s="15">
        <v>0.7016797021616018</v>
      </c>
      <c r="H680" s="15">
        <v>0.68488788050509508</v>
      </c>
      <c r="I680" s="15">
        <v>0.70159956100099763</v>
      </c>
      <c r="J680" s="15">
        <v>0.69447105876148219</v>
      </c>
      <c r="K680" s="15">
        <v>0.67373943553461801</v>
      </c>
      <c r="L680" s="15">
        <v>0.67770115661954455</v>
      </c>
      <c r="M680" s="15">
        <v>0.77018892237058378</v>
      </c>
      <c r="N680" s="15">
        <v>0.66876788716274005</v>
      </c>
      <c r="O680" s="15">
        <v>0.62743971028041323</v>
      </c>
      <c r="P680" s="15">
        <v>0.6602186289406542</v>
      </c>
      <c r="Q680" s="15">
        <v>0.2897140285697446</v>
      </c>
    </row>
    <row r="681" spans="2:18" hidden="1" outlineLevel="2" x14ac:dyDescent="0.3">
      <c r="C681" s="4" t="s">
        <v>210</v>
      </c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6"/>
    </row>
    <row r="682" spans="2:18" hidden="1" outlineLevel="2" x14ac:dyDescent="0.3">
      <c r="B682" s="2" t="s">
        <v>33</v>
      </c>
      <c r="C682" s="7" t="s">
        <v>208</v>
      </c>
      <c r="D682" s="8" t="s">
        <v>22</v>
      </c>
      <c r="E682" s="9">
        <v>54799531.014499962</v>
      </c>
      <c r="F682" s="9">
        <v>694239.28000000142</v>
      </c>
      <c r="G682" s="9">
        <v>789512.37999999954</v>
      </c>
      <c r="H682" s="9">
        <v>961494.98000000021</v>
      </c>
      <c r="I682" s="9">
        <v>981741.86000000068</v>
      </c>
      <c r="J682" s="9">
        <v>1072607.1200000006</v>
      </c>
      <c r="K682" s="9">
        <v>1284217.0699999989</v>
      </c>
      <c r="L682" s="9">
        <v>1564452.1499999962</v>
      </c>
      <c r="M682" s="9">
        <v>1717221.5799999975</v>
      </c>
      <c r="N682" s="9">
        <v>2470656.8699999955</v>
      </c>
      <c r="O682" s="9">
        <v>3304785.3699999987</v>
      </c>
      <c r="P682" s="9">
        <v>7528220.3145000041</v>
      </c>
      <c r="Q682" s="9">
        <v>32430382.039999966</v>
      </c>
    </row>
    <row r="683" spans="2:18" hidden="1" outlineLevel="2" x14ac:dyDescent="0.3">
      <c r="B683" s="2" t="s">
        <v>33</v>
      </c>
      <c r="C683" s="11" t="s">
        <v>208</v>
      </c>
      <c r="D683" s="12" t="s">
        <v>23</v>
      </c>
      <c r="E683" s="13">
        <v>53146224.774499953</v>
      </c>
      <c r="F683" s="13">
        <v>634165.44000000146</v>
      </c>
      <c r="G683" s="13">
        <v>709687.29999999958</v>
      </c>
      <c r="H683" s="13">
        <v>897879.65000000026</v>
      </c>
      <c r="I683" s="13">
        <v>914847.48000000068</v>
      </c>
      <c r="J683" s="13">
        <v>1001823.7100000007</v>
      </c>
      <c r="K683" s="13">
        <v>1210062.5199999989</v>
      </c>
      <c r="L683" s="13">
        <v>1489950.9499999962</v>
      </c>
      <c r="M683" s="13">
        <v>1626641.2799999975</v>
      </c>
      <c r="N683" s="13">
        <v>2336469.9599999953</v>
      </c>
      <c r="O683" s="13">
        <v>3167599.6699999985</v>
      </c>
      <c r="P683" s="13">
        <v>7337377.7145000044</v>
      </c>
      <c r="Q683" s="13">
        <v>31819719.099999964</v>
      </c>
      <c r="R683" s="14"/>
    </row>
    <row r="684" spans="2:18" hidden="1" outlineLevel="2" x14ac:dyDescent="0.3">
      <c r="B684" s="2" t="s">
        <v>33</v>
      </c>
      <c r="C684" s="7" t="s">
        <v>208</v>
      </c>
      <c r="D684" s="8" t="s">
        <v>24</v>
      </c>
      <c r="E684" s="9">
        <v>1653306.2399999998</v>
      </c>
      <c r="F684" s="9">
        <v>60073.84</v>
      </c>
      <c r="G684" s="9">
        <v>79825.08</v>
      </c>
      <c r="H684" s="9">
        <v>63615.330000000016</v>
      </c>
      <c r="I684" s="9">
        <v>66894.380000000034</v>
      </c>
      <c r="J684" s="9">
        <v>70783.41</v>
      </c>
      <c r="K684" s="9">
        <v>74154.550000000017</v>
      </c>
      <c r="L684" s="9">
        <v>74501.200000000012</v>
      </c>
      <c r="M684" s="9">
        <v>90580.300000000047</v>
      </c>
      <c r="N684" s="9">
        <v>134186.90999999995</v>
      </c>
      <c r="O684" s="9">
        <v>137185.69999999998</v>
      </c>
      <c r="P684" s="9">
        <v>190842.59999999995</v>
      </c>
      <c r="Q684" s="9">
        <v>610662.93999999971</v>
      </c>
    </row>
    <row r="685" spans="2:18" hidden="1" outlineLevel="2" x14ac:dyDescent="0.3">
      <c r="C685" s="4" t="s">
        <v>34</v>
      </c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6"/>
    </row>
    <row r="686" spans="2:18" hidden="1" outlineLevel="2" x14ac:dyDescent="0.3">
      <c r="B686" s="1" t="s">
        <v>34</v>
      </c>
      <c r="C686" s="7" t="s">
        <v>208</v>
      </c>
      <c r="D686" s="8" t="s">
        <v>26</v>
      </c>
      <c r="E686" s="15">
        <v>8.6414591437150981E-2</v>
      </c>
      <c r="F686" s="15">
        <v>1.2439962922686487E-2</v>
      </c>
      <c r="G686" s="15">
        <v>1.4331711785325288E-2</v>
      </c>
      <c r="H686" s="15">
        <v>1.6364282280308069E-2</v>
      </c>
      <c r="I686" s="15">
        <v>1.795069469790991E-2</v>
      </c>
      <c r="J686" s="15">
        <v>2.0782547104078251E-2</v>
      </c>
      <c r="K686" s="15">
        <v>2.57710677279194E-2</v>
      </c>
      <c r="L686" s="15">
        <v>2.9017688676826515E-2</v>
      </c>
      <c r="M686" s="15">
        <v>3.6560289796634705E-2</v>
      </c>
      <c r="N686" s="15">
        <v>4.5974777043383208E-2</v>
      </c>
      <c r="O686" s="15">
        <v>6.6951474085069962E-2</v>
      </c>
      <c r="P686" s="15">
        <v>0.14018092811520969</v>
      </c>
      <c r="Q686" s="15">
        <v>0.63997551044845324</v>
      </c>
    </row>
    <row r="687" spans="2:18" hidden="1" outlineLevel="2" x14ac:dyDescent="0.3">
      <c r="B687" s="1" t="s">
        <v>34</v>
      </c>
      <c r="C687" s="11" t="s">
        <v>208</v>
      </c>
      <c r="D687" s="12" t="s">
        <v>27</v>
      </c>
      <c r="E687" s="16">
        <v>8.6377649467037937E-2</v>
      </c>
      <c r="F687" s="16">
        <v>1.1705031832131922E-2</v>
      </c>
      <c r="G687" s="16">
        <v>1.3330246363433988E-2</v>
      </c>
      <c r="H687" s="16">
        <v>1.5715688295679979E-2</v>
      </c>
      <c r="I687" s="16">
        <v>1.7223622407960264E-2</v>
      </c>
      <c r="J687" s="16">
        <v>2.0033721847090329E-2</v>
      </c>
      <c r="K687" s="16">
        <v>2.5092142336863556E-2</v>
      </c>
      <c r="L687" s="16">
        <v>2.8459298502017328E-2</v>
      </c>
      <c r="M687" s="16">
        <v>3.5673866720418904E-2</v>
      </c>
      <c r="N687" s="16">
        <v>4.4904603904792756E-2</v>
      </c>
      <c r="O687" s="16">
        <v>6.6224507505507305E-2</v>
      </c>
      <c r="P687" s="16">
        <v>0.14054321320359037</v>
      </c>
      <c r="Q687" s="16">
        <v>0.64467316519296924</v>
      </c>
    </row>
    <row r="688" spans="2:18" hidden="1" outlineLevel="2" x14ac:dyDescent="0.3">
      <c r="B688" s="1" t="s">
        <v>34</v>
      </c>
      <c r="C688" s="7" t="s">
        <v>208</v>
      </c>
      <c r="D688" s="8" t="s">
        <v>28</v>
      </c>
      <c r="E688" s="15">
        <v>8.7619175036374647E-2</v>
      </c>
      <c r="F688" s="15">
        <v>3.6893394706294109E-2</v>
      </c>
      <c r="G688" s="15">
        <v>4.315760825375712E-2</v>
      </c>
      <c r="H688" s="15">
        <v>3.9195876202400365E-2</v>
      </c>
      <c r="I688" s="15">
        <v>4.2468164817570833E-2</v>
      </c>
      <c r="J688" s="15">
        <v>4.4126928317145001E-2</v>
      </c>
      <c r="K688" s="15">
        <v>4.6145344959968998E-2</v>
      </c>
      <c r="L688" s="15">
        <v>4.7757404191888966E-2</v>
      </c>
      <c r="M688" s="15">
        <v>6.6019504201870999E-2</v>
      </c>
      <c r="N688" s="15">
        <v>7.8584886395666034E-2</v>
      </c>
      <c r="O688" s="15">
        <v>8.9682908258608668E-2</v>
      </c>
      <c r="P688" s="15">
        <v>0.12754069955802308</v>
      </c>
      <c r="Q688" s="15">
        <v>0.46385247626838866</v>
      </c>
    </row>
    <row r="689" spans="2:18" hidden="1" outlineLevel="2" x14ac:dyDescent="0.3">
      <c r="B689" s="1" t="s">
        <v>34</v>
      </c>
      <c r="C689" s="11" t="s">
        <v>208</v>
      </c>
      <c r="D689" s="12" t="s">
        <v>35</v>
      </c>
      <c r="E689" s="16">
        <v>0.66656674889323186</v>
      </c>
      <c r="F689" s="16">
        <v>0.21111106634234028</v>
      </c>
      <c r="G689" s="16">
        <v>0.2378189156247377</v>
      </c>
      <c r="H689" s="16">
        <v>0.28614789184744305</v>
      </c>
      <c r="I689" s="16">
        <v>0.28640418868730044</v>
      </c>
      <c r="J689" s="16">
        <v>0.31399147099323466</v>
      </c>
      <c r="K689" s="16">
        <v>0.51001707764042359</v>
      </c>
      <c r="L689" s="16">
        <v>0.38101571897555353</v>
      </c>
      <c r="M689" s="16">
        <v>0.44709579029819968</v>
      </c>
      <c r="N689" s="16">
        <v>0.52899553915178732</v>
      </c>
      <c r="O689" s="16">
        <v>0.56071344437135007</v>
      </c>
      <c r="P689" s="16">
        <v>0.79299676918064232</v>
      </c>
      <c r="Q689" s="16">
        <v>0.92985682018022786</v>
      </c>
    </row>
    <row r="690" spans="2:18" hidden="1" outlineLevel="2" x14ac:dyDescent="0.3">
      <c r="C690" s="4" t="s">
        <v>211</v>
      </c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6"/>
    </row>
    <row r="691" spans="2:18" hidden="1" outlineLevel="2" x14ac:dyDescent="0.3">
      <c r="B691" s="2" t="s">
        <v>37</v>
      </c>
      <c r="C691" s="7" t="s">
        <v>208</v>
      </c>
      <c r="D691" s="8" t="s">
        <v>22</v>
      </c>
      <c r="E691" s="9">
        <v>5672293.8800000008</v>
      </c>
      <c r="F691" s="9">
        <v>323161.25000000052</v>
      </c>
      <c r="G691" s="9">
        <v>379125.82000000007</v>
      </c>
      <c r="H691" s="9">
        <v>504509.80999999994</v>
      </c>
      <c r="I691" s="9">
        <v>436779.16</v>
      </c>
      <c r="J691" s="9">
        <v>421790.33000000019</v>
      </c>
      <c r="K691" s="9">
        <v>456681.40000000014</v>
      </c>
      <c r="L691" s="9">
        <v>494687.67000000004</v>
      </c>
      <c r="M691" s="9">
        <v>447924.44999999972</v>
      </c>
      <c r="N691" s="9">
        <v>506115.6299999996</v>
      </c>
      <c r="O691" s="9">
        <v>492360.79999999964</v>
      </c>
      <c r="P691" s="9">
        <v>604697.32000000053</v>
      </c>
      <c r="Q691" s="9">
        <v>604460.24000000115</v>
      </c>
    </row>
    <row r="692" spans="2:18" hidden="1" outlineLevel="2" x14ac:dyDescent="0.3">
      <c r="B692" s="2" t="s">
        <v>37</v>
      </c>
      <c r="C692" s="11" t="s">
        <v>208</v>
      </c>
      <c r="D692" s="12" t="s">
        <v>23</v>
      </c>
      <c r="E692" s="13">
        <v>5155581.9500000011</v>
      </c>
      <c r="F692" s="13">
        <v>286225.27000000054</v>
      </c>
      <c r="G692" s="13">
        <v>341223.64000000007</v>
      </c>
      <c r="H692" s="13">
        <v>465819.24999999994</v>
      </c>
      <c r="I692" s="13">
        <v>398075.55999999994</v>
      </c>
      <c r="J692" s="13">
        <v>379645.35000000021</v>
      </c>
      <c r="K692" s="13">
        <v>416824.51000000013</v>
      </c>
      <c r="L692" s="13">
        <v>455556.72000000003</v>
      </c>
      <c r="M692" s="13">
        <v>404176.05999999971</v>
      </c>
      <c r="N692" s="13">
        <v>455654.7599999996</v>
      </c>
      <c r="O692" s="13">
        <v>445723.09999999963</v>
      </c>
      <c r="P692" s="13">
        <v>554907.52000000048</v>
      </c>
      <c r="Q692" s="13">
        <v>551750.21000000113</v>
      </c>
      <c r="R692" s="14"/>
    </row>
    <row r="693" spans="2:18" hidden="1" outlineLevel="2" x14ac:dyDescent="0.3">
      <c r="B693" s="2" t="s">
        <v>37</v>
      </c>
      <c r="C693" s="7" t="s">
        <v>208</v>
      </c>
      <c r="D693" s="8" t="s">
        <v>24</v>
      </c>
      <c r="E693" s="9">
        <v>516711.93000000005</v>
      </c>
      <c r="F693" s="9">
        <v>36935.980000000003</v>
      </c>
      <c r="G693" s="9">
        <v>37902.18</v>
      </c>
      <c r="H693" s="9">
        <v>38690.560000000005</v>
      </c>
      <c r="I693" s="9">
        <v>38703.600000000013</v>
      </c>
      <c r="J693" s="9">
        <v>42144.98000000001</v>
      </c>
      <c r="K693" s="9">
        <v>39856.890000000014</v>
      </c>
      <c r="L693" s="9">
        <v>39130.950000000004</v>
      </c>
      <c r="M693" s="9">
        <v>43748.39</v>
      </c>
      <c r="N693" s="9">
        <v>50460.869999999995</v>
      </c>
      <c r="O693" s="9">
        <v>46637.700000000019</v>
      </c>
      <c r="P693" s="9">
        <v>49789.8</v>
      </c>
      <c r="Q693" s="9">
        <v>52710.030000000006</v>
      </c>
    </row>
    <row r="694" spans="2:18" hidden="1" outlineLevel="2" x14ac:dyDescent="0.3">
      <c r="C694" s="4" t="s">
        <v>38</v>
      </c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6"/>
    </row>
    <row r="695" spans="2:18" hidden="1" outlineLevel="2" x14ac:dyDescent="0.3">
      <c r="B695" s="1" t="s">
        <v>38</v>
      </c>
      <c r="C695" s="7" t="s">
        <v>208</v>
      </c>
      <c r="D695" s="8" t="s">
        <v>26</v>
      </c>
      <c r="E695" s="15">
        <v>8.9447655678285502E-3</v>
      </c>
      <c r="F695" s="15">
        <v>5.7906748924506498E-3</v>
      </c>
      <c r="G695" s="15">
        <v>6.8821238529725368E-3</v>
      </c>
      <c r="H695" s="15">
        <v>8.586566873208832E-3</v>
      </c>
      <c r="I695" s="15">
        <v>7.986304415673523E-3</v>
      </c>
      <c r="J695" s="15">
        <v>8.172496003261389E-3</v>
      </c>
      <c r="K695" s="15">
        <v>9.1644688148251018E-3</v>
      </c>
      <c r="L695" s="15">
        <v>9.1755396931281832E-3</v>
      </c>
      <c r="M695" s="15">
        <v>9.536479094909945E-3</v>
      </c>
      <c r="N695" s="15">
        <v>9.4179622957604198E-3</v>
      </c>
      <c r="O695" s="15">
        <v>9.974711713791053E-3</v>
      </c>
      <c r="P695" s="15">
        <v>1.1259903138476352E-2</v>
      </c>
      <c r="Q695" s="15">
        <v>1.1928313091182929E-2</v>
      </c>
    </row>
    <row r="696" spans="2:18" hidden="1" outlineLevel="2" x14ac:dyDescent="0.3">
      <c r="B696" s="1" t="s">
        <v>38</v>
      </c>
      <c r="C696" s="11" t="s">
        <v>208</v>
      </c>
      <c r="D696" s="12" t="s">
        <v>27</v>
      </c>
      <c r="E696" s="16">
        <v>8.3792790996014468E-3</v>
      </c>
      <c r="F696" s="16">
        <v>5.2829682685176802E-3</v>
      </c>
      <c r="G696" s="16">
        <v>6.4092948911833592E-3</v>
      </c>
      <c r="H696" s="16">
        <v>8.153286618231545E-3</v>
      </c>
      <c r="I696" s="16">
        <v>7.4944767135143933E-3</v>
      </c>
      <c r="J696" s="16">
        <v>7.5918639841746748E-3</v>
      </c>
      <c r="K696" s="16">
        <v>8.6433715296077591E-3</v>
      </c>
      <c r="L696" s="16">
        <v>8.7015110659045252E-3</v>
      </c>
      <c r="M696" s="16">
        <v>8.8639843789185321E-3</v>
      </c>
      <c r="N696" s="16">
        <v>8.757226442206615E-3</v>
      </c>
      <c r="O696" s="16">
        <v>9.3186626646314715E-3</v>
      </c>
      <c r="P696" s="16">
        <v>1.062893160556749E-2</v>
      </c>
      <c r="Q696" s="16">
        <v>1.1178557332914563E-2</v>
      </c>
    </row>
    <row r="697" spans="2:18" hidden="1" outlineLevel="2" x14ac:dyDescent="0.3">
      <c r="B697" s="1" t="s">
        <v>38</v>
      </c>
      <c r="C697" s="7" t="s">
        <v>208</v>
      </c>
      <c r="D697" s="8" t="s">
        <v>28</v>
      </c>
      <c r="E697" s="15">
        <v>2.7383839692066349E-2</v>
      </c>
      <c r="F697" s="15">
        <v>2.2683645477029356E-2</v>
      </c>
      <c r="G697" s="15">
        <v>2.0491898491093126E-2</v>
      </c>
      <c r="H697" s="15">
        <v>2.3838757104011614E-2</v>
      </c>
      <c r="I697" s="15">
        <v>2.4571135330551448E-2</v>
      </c>
      <c r="J697" s="15">
        <v>2.6273508317662432E-2</v>
      </c>
      <c r="K697" s="15">
        <v>2.4802388229468574E-2</v>
      </c>
      <c r="L697" s="15">
        <v>2.5084060331412077E-2</v>
      </c>
      <c r="M697" s="15">
        <v>3.1886039430539422E-2</v>
      </c>
      <c r="N697" s="15">
        <v>2.9551777713463061E-2</v>
      </c>
      <c r="O697" s="15">
        <v>3.0488633804343423E-2</v>
      </c>
      <c r="P697" s="15">
        <v>3.3274677262068633E-2</v>
      </c>
      <c r="Q697" s="15">
        <v>4.0037926551889771E-2</v>
      </c>
    </row>
    <row r="698" spans="2:18" hidden="1" outlineLevel="2" x14ac:dyDescent="0.3">
      <c r="B698" s="1" t="s">
        <v>38</v>
      </c>
      <c r="C698" s="11" t="s">
        <v>208</v>
      </c>
      <c r="D698" s="12" t="s">
        <v>35</v>
      </c>
      <c r="E698" s="16">
        <v>0.20692674210606507</v>
      </c>
      <c r="F698" s="16">
        <v>0.12456763881177059</v>
      </c>
      <c r="G698" s="16">
        <v>0.14983478411623471</v>
      </c>
      <c r="H698" s="16">
        <v>0.21033178061329622</v>
      </c>
      <c r="I698" s="16">
        <v>0.17856308182662969</v>
      </c>
      <c r="J698" s="16">
        <v>0.17998830185768078</v>
      </c>
      <c r="K698" s="16">
        <v>0.37015077267560159</v>
      </c>
      <c r="L698" s="16">
        <v>0.19463999020094017</v>
      </c>
      <c r="M698" s="16">
        <v>0.2109255138018627</v>
      </c>
      <c r="N698" s="16">
        <v>0.23007228465197968</v>
      </c>
      <c r="O698" s="16">
        <v>0.19016617308551792</v>
      </c>
      <c r="P698" s="16">
        <v>0.30770887161633781</v>
      </c>
      <c r="Q698" s="16">
        <v>0.2470849568417571</v>
      </c>
    </row>
    <row r="699" spans="2:18" hidden="1" outlineLevel="2" x14ac:dyDescent="0.3">
      <c r="C699" s="4" t="s">
        <v>212</v>
      </c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6"/>
    </row>
    <row r="700" spans="2:18" hidden="1" outlineLevel="2" x14ac:dyDescent="0.3">
      <c r="B700" s="2" t="s">
        <v>40</v>
      </c>
      <c r="C700" s="7" t="s">
        <v>208</v>
      </c>
      <c r="D700" s="8" t="s">
        <v>22</v>
      </c>
      <c r="E700" s="9">
        <v>3015683.6599999997</v>
      </c>
      <c r="F700" s="9">
        <v>190855.7099999997</v>
      </c>
      <c r="G700" s="9">
        <v>186506.14999999994</v>
      </c>
      <c r="H700" s="9">
        <v>227348.30999999988</v>
      </c>
      <c r="I700" s="9">
        <v>223111.77999999991</v>
      </c>
      <c r="J700" s="9">
        <v>219526.7399999999</v>
      </c>
      <c r="K700" s="9">
        <v>264030.83999999985</v>
      </c>
      <c r="L700" s="9">
        <v>253640.77999999971</v>
      </c>
      <c r="M700" s="9">
        <v>258337.86000000016</v>
      </c>
      <c r="N700" s="9">
        <v>301598.99</v>
      </c>
      <c r="O700" s="9">
        <v>262637.98999999993</v>
      </c>
      <c r="P700" s="9">
        <v>319438.19000000024</v>
      </c>
      <c r="Q700" s="9">
        <v>308650.32000000024</v>
      </c>
    </row>
    <row r="701" spans="2:18" hidden="1" outlineLevel="2" x14ac:dyDescent="0.3">
      <c r="B701" s="2" t="s">
        <v>40</v>
      </c>
      <c r="C701" s="11" t="s">
        <v>208</v>
      </c>
      <c r="D701" s="12" t="s">
        <v>23</v>
      </c>
      <c r="E701" s="13">
        <v>2746512.5899999994</v>
      </c>
      <c r="F701" s="13">
        <v>171096.9599999997</v>
      </c>
      <c r="G701" s="13">
        <v>165904.82999999993</v>
      </c>
      <c r="H701" s="13">
        <v>206611.70999999988</v>
      </c>
      <c r="I701" s="13">
        <v>201791.07999999993</v>
      </c>
      <c r="J701" s="13">
        <v>197850.50999999989</v>
      </c>
      <c r="K701" s="13">
        <v>242159.33999999985</v>
      </c>
      <c r="L701" s="13">
        <v>232857.9299999997</v>
      </c>
      <c r="M701" s="13">
        <v>233043.30000000016</v>
      </c>
      <c r="N701" s="13">
        <v>275618.44</v>
      </c>
      <c r="O701" s="13">
        <v>239849.2099999999</v>
      </c>
      <c r="P701" s="13">
        <v>295368.39000000025</v>
      </c>
      <c r="Q701" s="13">
        <v>284360.89000000025</v>
      </c>
      <c r="R701" s="14"/>
    </row>
    <row r="702" spans="2:18" hidden="1" outlineLevel="2" x14ac:dyDescent="0.3">
      <c r="B702" s="2" t="s">
        <v>40</v>
      </c>
      <c r="C702" s="7" t="s">
        <v>208</v>
      </c>
      <c r="D702" s="8" t="s">
        <v>24</v>
      </c>
      <c r="E702" s="9">
        <v>269171.07</v>
      </c>
      <c r="F702" s="9">
        <v>19758.750000000007</v>
      </c>
      <c r="G702" s="9">
        <v>20601.32</v>
      </c>
      <c r="H702" s="9">
        <v>20736.600000000002</v>
      </c>
      <c r="I702" s="9">
        <v>21320.699999999997</v>
      </c>
      <c r="J702" s="9">
        <v>21676.230000000003</v>
      </c>
      <c r="K702" s="9">
        <v>21871.499999999996</v>
      </c>
      <c r="L702" s="9">
        <v>20782.850000000002</v>
      </c>
      <c r="M702" s="9">
        <v>25294.560000000005</v>
      </c>
      <c r="N702" s="9">
        <v>25980.550000000003</v>
      </c>
      <c r="O702" s="9">
        <v>22788.780000000006</v>
      </c>
      <c r="P702" s="9">
        <v>24069.8</v>
      </c>
      <c r="Q702" s="9">
        <v>24289.429999999997</v>
      </c>
    </row>
    <row r="703" spans="2:18" hidden="1" outlineLevel="2" x14ac:dyDescent="0.3">
      <c r="C703" s="4" t="s">
        <v>41</v>
      </c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6"/>
    </row>
    <row r="704" spans="2:18" hidden="1" outlineLevel="2" x14ac:dyDescent="0.3">
      <c r="B704" s="1" t="s">
        <v>41</v>
      </c>
      <c r="C704" s="7" t="s">
        <v>208</v>
      </c>
      <c r="D704" s="8" t="s">
        <v>26</v>
      </c>
      <c r="E704" s="15">
        <v>4.7554982051513824E-3</v>
      </c>
      <c r="F704" s="15">
        <v>3.4199130247758321E-3</v>
      </c>
      <c r="G704" s="15">
        <v>3.3855737486860518E-3</v>
      </c>
      <c r="H704" s="15">
        <v>3.8693825741981337E-3</v>
      </c>
      <c r="I704" s="15">
        <v>4.0794954452560853E-3</v>
      </c>
      <c r="J704" s="15">
        <v>4.253491077566905E-3</v>
      </c>
      <c r="K704" s="15">
        <v>5.2984474500868085E-3</v>
      </c>
      <c r="L704" s="15">
        <v>4.7045665089772504E-3</v>
      </c>
      <c r="M704" s="15">
        <v>5.5001096754458819E-3</v>
      </c>
      <c r="N704" s="15">
        <v>5.6122509321820911E-3</v>
      </c>
      <c r="O704" s="15">
        <v>5.3207693125438471E-3</v>
      </c>
      <c r="P704" s="15">
        <v>5.9481710256797642E-3</v>
      </c>
      <c r="Q704" s="15">
        <v>6.0908516541200389E-3</v>
      </c>
    </row>
    <row r="705" spans="2:18" hidden="1" outlineLevel="2" x14ac:dyDescent="0.3">
      <c r="B705" s="1" t="s">
        <v>41</v>
      </c>
      <c r="C705" s="11" t="s">
        <v>208</v>
      </c>
      <c r="D705" s="12" t="s">
        <v>27</v>
      </c>
      <c r="E705" s="16">
        <v>4.4638599027951101E-3</v>
      </c>
      <c r="F705" s="16">
        <v>3.1580014249609598E-3</v>
      </c>
      <c r="G705" s="16">
        <v>3.1162347935261552E-3</v>
      </c>
      <c r="H705" s="16">
        <v>3.6163479510838929E-3</v>
      </c>
      <c r="I705" s="16">
        <v>3.7990741005424189E-3</v>
      </c>
      <c r="J705" s="16">
        <v>3.9564666368746247E-3</v>
      </c>
      <c r="K705" s="16">
        <v>5.0214732933641631E-3</v>
      </c>
      <c r="L705" s="16">
        <v>4.4477795315556283E-3</v>
      </c>
      <c r="M705" s="16">
        <v>5.1108721550990133E-3</v>
      </c>
      <c r="N705" s="16">
        <v>5.2971093525452017E-3</v>
      </c>
      <c r="O705" s="16">
        <v>5.0144896649250495E-3</v>
      </c>
      <c r="P705" s="16">
        <v>5.6576101469242744E-3</v>
      </c>
      <c r="Q705" s="16">
        <v>5.7612021789780702E-3</v>
      </c>
    </row>
    <row r="706" spans="2:18" hidden="1" outlineLevel="2" x14ac:dyDescent="0.3">
      <c r="B706" s="1" t="s">
        <v>41</v>
      </c>
      <c r="C706" s="7" t="s">
        <v>208</v>
      </c>
      <c r="D706" s="8" t="s">
        <v>28</v>
      </c>
      <c r="E706" s="15">
        <v>1.4265080797770568E-2</v>
      </c>
      <c r="F706" s="15">
        <v>1.2134522491869823E-2</v>
      </c>
      <c r="G706" s="15">
        <v>1.1138149790395345E-2</v>
      </c>
      <c r="H706" s="15">
        <v>1.2776624855340611E-2</v>
      </c>
      <c r="I706" s="15">
        <v>1.353553170873221E-2</v>
      </c>
      <c r="J706" s="15">
        <v>1.3513130370463193E-2</v>
      </c>
      <c r="K706" s="15">
        <v>1.3610330212939887E-2</v>
      </c>
      <c r="L706" s="15">
        <v>1.3322402427201166E-2</v>
      </c>
      <c r="M706" s="15">
        <v>1.8435954729720233E-2</v>
      </c>
      <c r="N706" s="15">
        <v>1.521518432943215E-2</v>
      </c>
      <c r="O706" s="15">
        <v>1.4897792306819273E-2</v>
      </c>
      <c r="P706" s="15">
        <v>1.6085921750289004E-2</v>
      </c>
      <c r="Q706" s="15">
        <v>1.8449968902071727E-2</v>
      </c>
    </row>
    <row r="707" spans="2:18" hidden="1" outlineLevel="2" x14ac:dyDescent="0.3">
      <c r="B707" s="1" t="s">
        <v>41</v>
      </c>
      <c r="C707" s="11" t="s">
        <v>208</v>
      </c>
      <c r="D707" s="12" t="s">
        <v>35</v>
      </c>
      <c r="E707" s="16">
        <v>0.13871721906896781</v>
      </c>
      <c r="F707" s="16">
        <v>8.4036607919533865E-2</v>
      </c>
      <c r="G707" s="16">
        <v>8.6700002283875074E-2</v>
      </c>
      <c r="H707" s="16">
        <v>0.12002794024140193</v>
      </c>
      <c r="I707" s="16">
        <v>0.11103964061645183</v>
      </c>
      <c r="J707" s="16">
        <v>0.1142391704492576</v>
      </c>
      <c r="K707" s="16">
        <v>0.33976871916619006</v>
      </c>
      <c r="L707" s="16">
        <v>0.1239167479780226</v>
      </c>
      <c r="M707" s="16">
        <v>0.15416805845659737</v>
      </c>
      <c r="N707" s="16">
        <v>0.17807152789987163</v>
      </c>
      <c r="O707" s="16">
        <v>0.12525971833679153</v>
      </c>
      <c r="P707" s="16">
        <v>0.2348010550347997</v>
      </c>
      <c r="Q707" s="16">
        <v>0.16757117819333067</v>
      </c>
    </row>
    <row r="708" spans="2:18" hidden="1" outlineLevel="2" x14ac:dyDescent="0.3">
      <c r="C708" s="4" t="s">
        <v>213</v>
      </c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6"/>
    </row>
    <row r="709" spans="2:18" hidden="1" outlineLevel="2" x14ac:dyDescent="0.3">
      <c r="B709" s="2" t="s">
        <v>43</v>
      </c>
      <c r="C709" s="7" t="s">
        <v>208</v>
      </c>
      <c r="D709" s="8" t="s">
        <v>22</v>
      </c>
      <c r="E709" s="9">
        <v>1827066.7499999998</v>
      </c>
      <c r="F709" s="9">
        <v>125561.00000000004</v>
      </c>
      <c r="G709" s="9">
        <v>126072.22999999995</v>
      </c>
      <c r="H709" s="9">
        <v>152130.20000000004</v>
      </c>
      <c r="I709" s="9">
        <v>153155.68000000002</v>
      </c>
      <c r="J709" s="9">
        <v>142300.64000000004</v>
      </c>
      <c r="K709" s="9">
        <v>168723.88999999978</v>
      </c>
      <c r="L709" s="9">
        <v>152848.11000000004</v>
      </c>
      <c r="M709" s="9">
        <v>149214.17000000001</v>
      </c>
      <c r="N709" s="9">
        <v>174063.77000000005</v>
      </c>
      <c r="O709" s="9">
        <v>142842.75000000003</v>
      </c>
      <c r="P709" s="9">
        <v>171358.98</v>
      </c>
      <c r="Q709" s="9">
        <v>168795.32999999993</v>
      </c>
    </row>
    <row r="710" spans="2:18" hidden="1" outlineLevel="2" x14ac:dyDescent="0.3">
      <c r="B710" s="2" t="s">
        <v>43</v>
      </c>
      <c r="C710" s="11" t="s">
        <v>208</v>
      </c>
      <c r="D710" s="12" t="s">
        <v>23</v>
      </c>
      <c r="E710" s="13">
        <v>1655067.4800000002</v>
      </c>
      <c r="F710" s="13">
        <v>112268.33000000005</v>
      </c>
      <c r="G710" s="13">
        <v>112847.62999999995</v>
      </c>
      <c r="H710" s="13">
        <v>138609.24000000005</v>
      </c>
      <c r="I710" s="13">
        <v>139417.73000000001</v>
      </c>
      <c r="J710" s="13">
        <v>128400.37000000005</v>
      </c>
      <c r="K710" s="13">
        <v>154695.92999999979</v>
      </c>
      <c r="L710" s="13">
        <v>139873.55000000005</v>
      </c>
      <c r="M710" s="13">
        <v>134872.88</v>
      </c>
      <c r="N710" s="13">
        <v>157655.90000000005</v>
      </c>
      <c r="O710" s="13">
        <v>128132.83000000002</v>
      </c>
      <c r="P710" s="13">
        <v>155669.58000000002</v>
      </c>
      <c r="Q710" s="13">
        <v>152623.50999999992</v>
      </c>
      <c r="R710" s="14"/>
    </row>
    <row r="711" spans="2:18" hidden="1" outlineLevel="2" x14ac:dyDescent="0.3">
      <c r="B711" s="2" t="s">
        <v>43</v>
      </c>
      <c r="C711" s="7" t="s">
        <v>208</v>
      </c>
      <c r="D711" s="8" t="s">
        <v>24</v>
      </c>
      <c r="E711" s="9">
        <v>171999.27000000002</v>
      </c>
      <c r="F711" s="9">
        <v>13292.67</v>
      </c>
      <c r="G711" s="9">
        <v>13224.600000000002</v>
      </c>
      <c r="H711" s="9">
        <v>13520.960000000001</v>
      </c>
      <c r="I711" s="9">
        <v>13737.949999999999</v>
      </c>
      <c r="J711" s="9">
        <v>13900.270000000002</v>
      </c>
      <c r="K711" s="9">
        <v>14027.960000000001</v>
      </c>
      <c r="L711" s="9">
        <v>12974.560000000001</v>
      </c>
      <c r="M711" s="9">
        <v>14341.29</v>
      </c>
      <c r="N711" s="9">
        <v>16407.87</v>
      </c>
      <c r="O711" s="9">
        <v>14709.92</v>
      </c>
      <c r="P711" s="9">
        <v>15689.400000000001</v>
      </c>
      <c r="Q711" s="9">
        <v>16171.82</v>
      </c>
    </row>
    <row r="712" spans="2:18" hidden="1" outlineLevel="2" x14ac:dyDescent="0.3">
      <c r="C712" s="4" t="s">
        <v>44</v>
      </c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6"/>
    </row>
    <row r="713" spans="2:18" hidden="1" outlineLevel="2" x14ac:dyDescent="0.3">
      <c r="B713" s="1" t="s">
        <v>44</v>
      </c>
      <c r="C713" s="7" t="s">
        <v>208</v>
      </c>
      <c r="D713" s="8" t="s">
        <v>26</v>
      </c>
      <c r="E713" s="15">
        <v>2.8811419332745165E-3</v>
      </c>
      <c r="F713" s="15">
        <v>2.2499075312123439E-3</v>
      </c>
      <c r="G713" s="15">
        <v>2.2885402563202883E-3</v>
      </c>
      <c r="H713" s="15">
        <v>2.589198683241927E-3</v>
      </c>
      <c r="I713" s="15">
        <v>2.80038059386689E-3</v>
      </c>
      <c r="J713" s="15">
        <v>2.757178932152232E-3</v>
      </c>
      <c r="K713" s="15">
        <v>3.3858721380397323E-3</v>
      </c>
      <c r="L713" s="15">
        <v>2.8350492348528178E-3</v>
      </c>
      <c r="M713" s="15">
        <v>3.1768254956150302E-3</v>
      </c>
      <c r="N713" s="15">
        <v>3.2390345718386832E-3</v>
      </c>
      <c r="O713" s="15">
        <v>2.8938438065238504E-3</v>
      </c>
      <c r="P713" s="15">
        <v>3.1908286226704375E-3</v>
      </c>
      <c r="Q713" s="15">
        <v>3.330977641423591E-3</v>
      </c>
    </row>
    <row r="714" spans="2:18" hidden="1" outlineLevel="2" x14ac:dyDescent="0.3">
      <c r="B714" s="1" t="s">
        <v>44</v>
      </c>
      <c r="C714" s="11" t="s">
        <v>208</v>
      </c>
      <c r="D714" s="12" t="s">
        <v>27</v>
      </c>
      <c r="E714" s="16">
        <v>2.6899528468544726E-3</v>
      </c>
      <c r="F714" s="16">
        <v>2.0721791089566293E-3</v>
      </c>
      <c r="G714" s="16">
        <v>2.1196472156534921E-3</v>
      </c>
      <c r="H714" s="16">
        <v>2.4260930857950697E-3</v>
      </c>
      <c r="I714" s="16">
        <v>2.62478543253456E-3</v>
      </c>
      <c r="J714" s="16">
        <v>2.5676546401996029E-3</v>
      </c>
      <c r="K714" s="16">
        <v>3.207811357130109E-3</v>
      </c>
      <c r="L714" s="16">
        <v>2.6717007777919514E-3</v>
      </c>
      <c r="M714" s="16">
        <v>2.9578968666767514E-3</v>
      </c>
      <c r="N714" s="16">
        <v>3.029987915082646E-3</v>
      </c>
      <c r="O714" s="16">
        <v>2.6788529000057941E-3</v>
      </c>
      <c r="P714" s="16">
        <v>2.9817604902658656E-3</v>
      </c>
      <c r="Q714" s="16">
        <v>3.0921794427330707E-3</v>
      </c>
    </row>
    <row r="715" spans="2:18" hidden="1" outlineLevel="2" x14ac:dyDescent="0.3">
      <c r="B715" s="1" t="s">
        <v>44</v>
      </c>
      <c r="C715" s="7" t="s">
        <v>208</v>
      </c>
      <c r="D715" s="8" t="s">
        <v>28</v>
      </c>
      <c r="E715" s="15">
        <v>9.1153313159083385E-3</v>
      </c>
      <c r="F715" s="15">
        <v>8.1634821581326334E-3</v>
      </c>
      <c r="G715" s="15">
        <v>7.1499096037565693E-3</v>
      </c>
      <c r="H715" s="15">
        <v>8.3307887312320337E-3</v>
      </c>
      <c r="I715" s="15">
        <v>8.7215925292311088E-3</v>
      </c>
      <c r="J715" s="15">
        <v>8.6655364283659293E-3</v>
      </c>
      <c r="K715" s="15">
        <v>8.7294043761933227E-3</v>
      </c>
      <c r="L715" s="15">
        <v>8.3170647738816939E-3</v>
      </c>
      <c r="M715" s="15">
        <v>1.0452657536078486E-2</v>
      </c>
      <c r="N715" s="15">
        <v>9.6090639537407731E-3</v>
      </c>
      <c r="O715" s="15">
        <v>9.6163696788475247E-3</v>
      </c>
      <c r="P715" s="15">
        <v>1.048527452280386E-2</v>
      </c>
      <c r="Q715" s="15">
        <v>1.2283926633515138E-2</v>
      </c>
    </row>
    <row r="716" spans="2:18" hidden="1" outlineLevel="2" x14ac:dyDescent="0.3">
      <c r="B716" s="1" t="s">
        <v>44</v>
      </c>
      <c r="C716" s="11" t="s">
        <v>208</v>
      </c>
      <c r="D716" s="12" t="s">
        <v>35</v>
      </c>
      <c r="E716" s="16">
        <v>9.7578298352159296E-2</v>
      </c>
      <c r="F716" s="16">
        <v>6.035871780971995E-2</v>
      </c>
      <c r="G716" s="16">
        <v>6.4169983855631149E-2</v>
      </c>
      <c r="H716" s="16">
        <v>9.127191789063209E-2</v>
      </c>
      <c r="I716" s="16">
        <v>8.5744497401886749E-2</v>
      </c>
      <c r="J716" s="16">
        <v>8.3602255650388799E-2</v>
      </c>
      <c r="K716" s="16">
        <v>0.32885861132631233</v>
      </c>
      <c r="L716" s="16">
        <v>8.5236502740238779E-2</v>
      </c>
      <c r="M716" s="16">
        <v>0.10527671653630939</v>
      </c>
      <c r="N716" s="16">
        <v>0.12503712026455216</v>
      </c>
      <c r="O716" s="16">
        <v>7.7881258578344964E-2</v>
      </c>
      <c r="P716" s="16">
        <v>0.16460601968834476</v>
      </c>
      <c r="Q716" s="16">
        <v>0.11008950269832454</v>
      </c>
    </row>
    <row r="717" spans="2:18" hidden="1" outlineLevel="2" x14ac:dyDescent="0.3">
      <c r="C717" s="4" t="s">
        <v>214</v>
      </c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6"/>
    </row>
    <row r="718" spans="2:18" hidden="1" outlineLevel="2" x14ac:dyDescent="0.3">
      <c r="B718" s="2" t="s">
        <v>46</v>
      </c>
      <c r="C718" s="7" t="s">
        <v>208</v>
      </c>
      <c r="D718" s="8" t="s">
        <v>22</v>
      </c>
      <c r="E718" s="9">
        <v>1947760.0899999999</v>
      </c>
      <c r="F718" s="9">
        <v>130902.56000000003</v>
      </c>
      <c r="G718" s="9">
        <v>141943.54</v>
      </c>
      <c r="H718" s="9">
        <v>168088.33</v>
      </c>
      <c r="I718" s="9">
        <v>156354.46999999994</v>
      </c>
      <c r="J718" s="9">
        <v>152893.22000000018</v>
      </c>
      <c r="K718" s="9">
        <v>151579.39000000001</v>
      </c>
      <c r="L718" s="9">
        <v>190398.17</v>
      </c>
      <c r="M718" s="9">
        <v>161518.46999999997</v>
      </c>
      <c r="N718" s="9">
        <v>176361.86999999994</v>
      </c>
      <c r="O718" s="9">
        <v>170426.34999999995</v>
      </c>
      <c r="P718" s="9">
        <v>174963.76000000004</v>
      </c>
      <c r="Q718" s="9">
        <v>172329.95999999993</v>
      </c>
    </row>
    <row r="719" spans="2:18" hidden="1" outlineLevel="2" x14ac:dyDescent="0.3">
      <c r="B719" s="2" t="s">
        <v>46</v>
      </c>
      <c r="C719" s="11" t="s">
        <v>208</v>
      </c>
      <c r="D719" s="12" t="s">
        <v>23</v>
      </c>
      <c r="E719" s="13">
        <v>1776465.8499999996</v>
      </c>
      <c r="F719" s="13">
        <v>118391.86000000003</v>
      </c>
      <c r="G719" s="13">
        <v>128897.07</v>
      </c>
      <c r="H719" s="13">
        <v>154341.24</v>
      </c>
      <c r="I719" s="13">
        <v>142804.53999999995</v>
      </c>
      <c r="J719" s="13">
        <v>139120.18000000017</v>
      </c>
      <c r="K719" s="13">
        <v>137684.28000000003</v>
      </c>
      <c r="L719" s="13">
        <v>177327.21000000002</v>
      </c>
      <c r="M719" s="13">
        <v>147207.61999999997</v>
      </c>
      <c r="N719" s="13">
        <v>159936.13999999996</v>
      </c>
      <c r="O719" s="13">
        <v>155759.57999999996</v>
      </c>
      <c r="P719" s="13">
        <v>159001.02000000005</v>
      </c>
      <c r="Q719" s="13">
        <v>155995.10999999993</v>
      </c>
      <c r="R719" s="14"/>
    </row>
    <row r="720" spans="2:18" hidden="1" outlineLevel="2" x14ac:dyDescent="0.3">
      <c r="B720" s="2" t="s">
        <v>46</v>
      </c>
      <c r="C720" s="7" t="s">
        <v>208</v>
      </c>
      <c r="D720" s="8" t="s">
        <v>24</v>
      </c>
      <c r="E720" s="9">
        <v>171294.23999999996</v>
      </c>
      <c r="F720" s="9">
        <v>12510.699999999999</v>
      </c>
      <c r="G720" s="9">
        <v>13046.469999999996</v>
      </c>
      <c r="H720" s="9">
        <v>13747.089999999995</v>
      </c>
      <c r="I720" s="9">
        <v>13549.929999999997</v>
      </c>
      <c r="J720" s="9">
        <v>13773.039999999999</v>
      </c>
      <c r="K720" s="9">
        <v>13895.109999999999</v>
      </c>
      <c r="L720" s="9">
        <v>13070.959999999997</v>
      </c>
      <c r="M720" s="9">
        <v>14310.849999999999</v>
      </c>
      <c r="N720" s="9">
        <v>16425.729999999996</v>
      </c>
      <c r="O720" s="9">
        <v>14666.77</v>
      </c>
      <c r="P720" s="9">
        <v>15962.74</v>
      </c>
      <c r="Q720" s="9">
        <v>16334.85</v>
      </c>
    </row>
    <row r="721" spans="2:18" hidden="1" outlineLevel="2" x14ac:dyDescent="0.3">
      <c r="C721" s="4" t="s">
        <v>47</v>
      </c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6"/>
    </row>
    <row r="722" spans="2:18" hidden="1" outlineLevel="2" x14ac:dyDescent="0.3">
      <c r="B722" s="1" t="s">
        <v>47</v>
      </c>
      <c r="C722" s="7" t="s">
        <v>208</v>
      </c>
      <c r="D722" s="8" t="s">
        <v>26</v>
      </c>
      <c r="E722" s="15">
        <v>3.0714659282467631E-3</v>
      </c>
      <c r="F722" s="15">
        <v>2.3456220928391434E-3</v>
      </c>
      <c r="G722" s="15">
        <v>2.576645986309667E-3</v>
      </c>
      <c r="H722" s="15">
        <v>2.8608000430179826E-3</v>
      </c>
      <c r="I722" s="15">
        <v>2.8588689858080525E-3</v>
      </c>
      <c r="J722" s="15">
        <v>2.9624179136012083E-3</v>
      </c>
      <c r="K722" s="15">
        <v>3.0418243279126574E-3</v>
      </c>
      <c r="L722" s="15">
        <v>3.5315332729719496E-3</v>
      </c>
      <c r="M722" s="15">
        <v>3.4387886452656021E-3</v>
      </c>
      <c r="N722" s="15">
        <v>3.2817983551897052E-3</v>
      </c>
      <c r="O722" s="15">
        <v>3.4526585172573745E-3</v>
      </c>
      <c r="P722" s="15">
        <v>3.2579522435184959E-3</v>
      </c>
      <c r="Q722" s="15">
        <v>3.4007294141811966E-3</v>
      </c>
    </row>
    <row r="723" spans="2:18" hidden="1" outlineLevel="2" x14ac:dyDescent="0.3">
      <c r="B723" s="1" t="s">
        <v>47</v>
      </c>
      <c r="C723" s="11" t="s">
        <v>208</v>
      </c>
      <c r="D723" s="12" t="s">
        <v>27</v>
      </c>
      <c r="E723" s="16">
        <v>2.8872595397423004E-3</v>
      </c>
      <c r="F723" s="16">
        <v>2.1852034225726701E-3</v>
      </c>
      <c r="G723" s="16">
        <v>2.4211081396338886E-3</v>
      </c>
      <c r="H723" s="16">
        <v>2.7014520476198937E-3</v>
      </c>
      <c r="I723" s="16">
        <v>2.6885481229094658E-3</v>
      </c>
      <c r="J723" s="16">
        <v>2.7820213892094255E-3</v>
      </c>
      <c r="K723" s="16">
        <v>2.8550537630969517E-3</v>
      </c>
      <c r="L723" s="16">
        <v>3.3870967375938953E-3</v>
      </c>
      <c r="M723" s="16">
        <v>3.2284100254175766E-3</v>
      </c>
      <c r="N723" s="16">
        <v>3.0738118356811632E-3</v>
      </c>
      <c r="O723" s="16">
        <v>3.2564410119302312E-3</v>
      </c>
      <c r="P723" s="16">
        <v>3.045572290668304E-3</v>
      </c>
      <c r="Q723" s="16">
        <v>3.1604886580637813E-3</v>
      </c>
    </row>
    <row r="724" spans="2:18" hidden="1" outlineLevel="2" x14ac:dyDescent="0.3">
      <c r="B724" s="1" t="s">
        <v>47</v>
      </c>
      <c r="C724" s="7" t="s">
        <v>208</v>
      </c>
      <c r="D724" s="8" t="s">
        <v>28</v>
      </c>
      <c r="E724" s="15">
        <v>9.0779673082724017E-3</v>
      </c>
      <c r="F724" s="15">
        <v>7.6832477023615212E-3</v>
      </c>
      <c r="G724" s="15">
        <v>7.0536032203712719E-3</v>
      </c>
      <c r="H724" s="15">
        <v>8.470116209147319E-3</v>
      </c>
      <c r="I724" s="15">
        <v>8.6022272798783259E-3</v>
      </c>
      <c r="J724" s="15">
        <v>8.5862202568253027E-3</v>
      </c>
      <c r="K724" s="15">
        <v>8.6467336691641253E-3</v>
      </c>
      <c r="L724" s="15">
        <v>8.3788599364307253E-3</v>
      </c>
      <c r="M724" s="15">
        <v>1.0430471324419825E-2</v>
      </c>
      <c r="N724" s="15">
        <v>9.6195234394762033E-3</v>
      </c>
      <c r="O724" s="15">
        <v>9.5881610718909771E-3</v>
      </c>
      <c r="P724" s="15">
        <v>1.0667948489817461E-2</v>
      </c>
      <c r="Q724" s="15">
        <v>1.2407762327893507E-2</v>
      </c>
    </row>
    <row r="725" spans="2:18" hidden="1" outlineLevel="2" x14ac:dyDescent="0.3">
      <c r="B725" s="1" t="s">
        <v>47</v>
      </c>
      <c r="C725" s="11" t="s">
        <v>208</v>
      </c>
      <c r="D725" s="12" t="s">
        <v>35</v>
      </c>
      <c r="E725" s="16">
        <v>0.11527224679187846</v>
      </c>
      <c r="F725" s="16">
        <v>6.6968610921827265E-2</v>
      </c>
      <c r="G725" s="16">
        <v>7.720246310942408E-2</v>
      </c>
      <c r="H725" s="16">
        <v>0.11097505105008242</v>
      </c>
      <c r="I725" s="16">
        <v>9.5744948529782298E-2</v>
      </c>
      <c r="J725" s="16">
        <v>9.8020148810031904E-2</v>
      </c>
      <c r="K725" s="16">
        <v>0.44020885232251372</v>
      </c>
      <c r="L725" s="16">
        <v>0.11606986866073585</v>
      </c>
      <c r="M725" s="16">
        <v>0.12736664722924959</v>
      </c>
      <c r="N725" s="16">
        <v>0.14479235903127338</v>
      </c>
      <c r="O725" s="16">
        <v>0.10076846722226111</v>
      </c>
      <c r="P725" s="16">
        <v>0.20118500434436742</v>
      </c>
      <c r="Q725" s="16">
        <v>0.1262990082846798</v>
      </c>
    </row>
    <row r="726" spans="2:18" hidden="1" outlineLevel="2" x14ac:dyDescent="0.3">
      <c r="C726" s="4" t="s">
        <v>215</v>
      </c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6"/>
    </row>
    <row r="727" spans="2:18" hidden="1" outlineLevel="2" x14ac:dyDescent="0.3">
      <c r="B727" s="2" t="s">
        <v>49</v>
      </c>
      <c r="C727" s="7" t="s">
        <v>208</v>
      </c>
      <c r="D727" s="8" t="s">
        <v>22</v>
      </c>
      <c r="E727" s="9">
        <v>1696976.4299999997</v>
      </c>
      <c r="F727" s="9">
        <v>113121.23</v>
      </c>
      <c r="G727" s="9">
        <v>113991.20000000004</v>
      </c>
      <c r="H727" s="9">
        <v>123834.84</v>
      </c>
      <c r="I727" s="9">
        <v>124516.28999999994</v>
      </c>
      <c r="J727" s="9">
        <v>198245.09000000003</v>
      </c>
      <c r="K727" s="9">
        <v>137819.35000000006</v>
      </c>
      <c r="L727" s="9">
        <v>166149.01999999987</v>
      </c>
      <c r="M727" s="9">
        <v>132710.96000000005</v>
      </c>
      <c r="N727" s="9">
        <v>139404.55999999997</v>
      </c>
      <c r="O727" s="9">
        <v>138320.84000000003</v>
      </c>
      <c r="P727" s="9">
        <v>155675.4099999998</v>
      </c>
      <c r="Q727" s="9">
        <v>153187.63999999969</v>
      </c>
    </row>
    <row r="728" spans="2:18" hidden="1" outlineLevel="2" x14ac:dyDescent="0.3">
      <c r="B728" s="2" t="s">
        <v>49</v>
      </c>
      <c r="C728" s="11" t="s">
        <v>208</v>
      </c>
      <c r="D728" s="12" t="s">
        <v>23</v>
      </c>
      <c r="E728" s="13">
        <v>1580555.7999999993</v>
      </c>
      <c r="F728" s="13">
        <v>104463.58</v>
      </c>
      <c r="G728" s="13">
        <v>105156.36000000003</v>
      </c>
      <c r="H728" s="13">
        <v>114447.99999999999</v>
      </c>
      <c r="I728" s="13">
        <v>115035.90999999993</v>
      </c>
      <c r="J728" s="13">
        <v>188629.99000000002</v>
      </c>
      <c r="K728" s="13">
        <v>127982.08000000005</v>
      </c>
      <c r="L728" s="13">
        <v>156943.61999999988</v>
      </c>
      <c r="M728" s="13">
        <v>123304.54000000005</v>
      </c>
      <c r="N728" s="13">
        <v>128650.93999999997</v>
      </c>
      <c r="O728" s="13">
        <v>128405.93000000002</v>
      </c>
      <c r="P728" s="13">
        <v>145147.54999999978</v>
      </c>
      <c r="Q728" s="13">
        <v>142387.2999999997</v>
      </c>
      <c r="R728" s="14"/>
    </row>
    <row r="729" spans="2:18" hidden="1" outlineLevel="2" x14ac:dyDescent="0.3">
      <c r="B729" s="2" t="s">
        <v>49</v>
      </c>
      <c r="C729" s="7" t="s">
        <v>208</v>
      </c>
      <c r="D729" s="8" t="s">
        <v>24</v>
      </c>
      <c r="E729" s="9">
        <v>116420.63000000006</v>
      </c>
      <c r="F729" s="9">
        <v>8657.65</v>
      </c>
      <c r="G729" s="9">
        <v>8834.8400000000038</v>
      </c>
      <c r="H729" s="9">
        <v>9386.8400000000074</v>
      </c>
      <c r="I729" s="9">
        <v>9480.3800000000083</v>
      </c>
      <c r="J729" s="9">
        <v>9615.1000000000076</v>
      </c>
      <c r="K729" s="9">
        <v>9837.2700000000059</v>
      </c>
      <c r="L729" s="9">
        <v>9205.4000000000033</v>
      </c>
      <c r="M729" s="9">
        <v>9406.4200000000073</v>
      </c>
      <c r="N729" s="9">
        <v>10753.620000000004</v>
      </c>
      <c r="O729" s="9">
        <v>9914.9100000000053</v>
      </c>
      <c r="P729" s="9">
        <v>10527.860000000004</v>
      </c>
      <c r="Q729" s="9">
        <v>10800.340000000006</v>
      </c>
    </row>
    <row r="730" spans="2:18" hidden="1" outlineLevel="2" x14ac:dyDescent="0.3">
      <c r="C730" s="4" t="s">
        <v>50</v>
      </c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6"/>
    </row>
    <row r="731" spans="2:18" hidden="1" outlineLevel="2" x14ac:dyDescent="0.3">
      <c r="B731" s="1" t="s">
        <v>50</v>
      </c>
      <c r="C731" s="7" t="s">
        <v>208</v>
      </c>
      <c r="D731" s="8" t="s">
        <v>26</v>
      </c>
      <c r="E731" s="15">
        <v>2.6759996328823165E-3</v>
      </c>
      <c r="F731" s="15">
        <v>2.0270012768057251E-3</v>
      </c>
      <c r="G731" s="15">
        <v>2.0692380079757248E-3</v>
      </c>
      <c r="H731" s="15">
        <v>2.1076223173799456E-3</v>
      </c>
      <c r="I731" s="15">
        <v>2.2767226271745303E-3</v>
      </c>
      <c r="J731" s="15">
        <v>3.8411435503777291E-3</v>
      </c>
      <c r="K731" s="15">
        <v>2.765694278668818E-3</v>
      </c>
      <c r="L731" s="15">
        <v>3.0817564706723884E-3</v>
      </c>
      <c r="M731" s="15">
        <v>2.8254659813846538E-3</v>
      </c>
      <c r="N731" s="15">
        <v>2.5940848535680907E-3</v>
      </c>
      <c r="O731" s="15">
        <v>2.802234668173054E-3</v>
      </c>
      <c r="P731" s="15">
        <v>2.8987891622251427E-3</v>
      </c>
      <c r="Q731" s="15">
        <v>3.0229782055134187E-3</v>
      </c>
    </row>
    <row r="732" spans="2:18" hidden="1" outlineLevel="2" x14ac:dyDescent="0.3">
      <c r="B732" s="1" t="s">
        <v>50</v>
      </c>
      <c r="C732" s="11" t="s">
        <v>208</v>
      </c>
      <c r="D732" s="12" t="s">
        <v>27</v>
      </c>
      <c r="E732" s="16">
        <v>2.5688502887038457E-3</v>
      </c>
      <c r="F732" s="16">
        <v>1.9281238807312754E-3</v>
      </c>
      <c r="G732" s="16">
        <v>1.9751800341952807E-3</v>
      </c>
      <c r="H732" s="16">
        <v>2.0031961901174409E-3</v>
      </c>
      <c r="I732" s="16">
        <v>2.1657545334180703E-3</v>
      </c>
      <c r="J732" s="16">
        <v>3.7720815688015892E-3</v>
      </c>
      <c r="K732" s="16">
        <v>2.6538666513924113E-3</v>
      </c>
      <c r="L732" s="16">
        <v>2.9977532680301889E-3</v>
      </c>
      <c r="M732" s="16">
        <v>2.7041916248323481E-3</v>
      </c>
      <c r="N732" s="16">
        <v>2.4725417409942941E-3</v>
      </c>
      <c r="O732" s="16">
        <v>2.684562558701318E-3</v>
      </c>
      <c r="P732" s="16">
        <v>2.7802171101694276E-3</v>
      </c>
      <c r="Q732" s="16">
        <v>2.8847920085592702E-3</v>
      </c>
    </row>
    <row r="733" spans="2:18" hidden="1" outlineLevel="2" x14ac:dyDescent="0.3">
      <c r="B733" s="1" t="s">
        <v>50</v>
      </c>
      <c r="C733" s="7" t="s">
        <v>208</v>
      </c>
      <c r="D733" s="8" t="s">
        <v>28</v>
      </c>
      <c r="E733" s="15">
        <v>6.169866967788748E-3</v>
      </c>
      <c r="F733" s="15">
        <v>5.3169582413734023E-3</v>
      </c>
      <c r="G733" s="15">
        <v>4.7765760297969473E-3</v>
      </c>
      <c r="H733" s="15">
        <v>5.7835967929701854E-3</v>
      </c>
      <c r="I733" s="15">
        <v>6.0186571782742037E-3</v>
      </c>
      <c r="J733" s="15">
        <v>5.9941281221430444E-3</v>
      </c>
      <c r="K733" s="15">
        <v>6.1215962825525118E-3</v>
      </c>
      <c r="L733" s="15">
        <v>5.9009252005070359E-3</v>
      </c>
      <c r="M733" s="15">
        <v>6.8558746737929065E-3</v>
      </c>
      <c r="N733" s="15">
        <v>6.2977231239780612E-3</v>
      </c>
      <c r="O733" s="15">
        <v>6.4817102943117415E-3</v>
      </c>
      <c r="P733" s="15">
        <v>7.0358013842241182E-3</v>
      </c>
      <c r="Q733" s="15">
        <v>8.2038128161838909E-3</v>
      </c>
    </row>
    <row r="734" spans="2:18" hidden="1" outlineLevel="2" x14ac:dyDescent="0.3">
      <c r="B734" s="1" t="s">
        <v>50</v>
      </c>
      <c r="C734" s="11" t="s">
        <v>208</v>
      </c>
      <c r="D734" s="12" t="s">
        <v>35</v>
      </c>
      <c r="E734" s="16">
        <v>0.1135155753389098</v>
      </c>
      <c r="F734" s="16">
        <v>6.2025605845872377E-2</v>
      </c>
      <c r="G734" s="16">
        <v>6.7186253357499864E-2</v>
      </c>
      <c r="H734" s="16">
        <v>9.1963753691166092E-2</v>
      </c>
      <c r="I734" s="16">
        <v>8.4321980221877008E-2</v>
      </c>
      <c r="J734" s="16">
        <v>0.14090705364277178</v>
      </c>
      <c r="K734" s="16">
        <v>0.71499464244321886</v>
      </c>
      <c r="L734" s="16">
        <v>0.11458732175772318</v>
      </c>
      <c r="M734" s="16">
        <v>0.11992466316853057</v>
      </c>
      <c r="N734" s="16">
        <v>0.13382780545937978</v>
      </c>
      <c r="O734" s="16">
        <v>9.0950271492011722E-2</v>
      </c>
      <c r="P734" s="16">
        <v>0.22408939945134521</v>
      </c>
      <c r="Q734" s="16">
        <v>0.1284990893947309</v>
      </c>
    </row>
    <row r="735" spans="2:18" hidden="1" outlineLevel="2" x14ac:dyDescent="0.3">
      <c r="C735" s="4" t="s">
        <v>216</v>
      </c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6"/>
    </row>
    <row r="736" spans="2:18" hidden="1" outlineLevel="2" x14ac:dyDescent="0.3">
      <c r="B736" s="2" t="s">
        <v>52</v>
      </c>
      <c r="C736" s="7" t="s">
        <v>208</v>
      </c>
      <c r="D736" s="8" t="s">
        <v>22</v>
      </c>
      <c r="E736" s="9">
        <v>678864.57000000018</v>
      </c>
      <c r="F736" s="9">
        <v>45159.320000000022</v>
      </c>
      <c r="G736" s="9">
        <v>50097.000000000015</v>
      </c>
      <c r="H736" s="9">
        <v>59961.100000000028</v>
      </c>
      <c r="I736" s="9">
        <v>58917.690000000031</v>
      </c>
      <c r="J736" s="9">
        <v>53296.069999999985</v>
      </c>
      <c r="K736" s="9">
        <v>57052.079999999994</v>
      </c>
      <c r="L736" s="9">
        <v>58756.14</v>
      </c>
      <c r="M736" s="9">
        <v>63573.759999999995</v>
      </c>
      <c r="N736" s="9">
        <v>62950.340000000011</v>
      </c>
      <c r="O736" s="9">
        <v>54638.709999999963</v>
      </c>
      <c r="P736" s="9">
        <v>56742.969999999994</v>
      </c>
      <c r="Q736" s="9">
        <v>57719.389999999978</v>
      </c>
    </row>
    <row r="737" spans="2:18" hidden="1" outlineLevel="2" x14ac:dyDescent="0.3">
      <c r="B737" s="2" t="s">
        <v>52</v>
      </c>
      <c r="C737" s="11" t="s">
        <v>208</v>
      </c>
      <c r="D737" s="12" t="s">
        <v>23</v>
      </c>
      <c r="E737" s="13">
        <v>588193.34000000008</v>
      </c>
      <c r="F737" s="13">
        <v>38016.24000000002</v>
      </c>
      <c r="G737" s="13">
        <v>42556.440000000017</v>
      </c>
      <c r="H737" s="13">
        <v>52736.070000000029</v>
      </c>
      <c r="I737" s="13">
        <v>51597.050000000032</v>
      </c>
      <c r="J737" s="13">
        <v>45790.459999999985</v>
      </c>
      <c r="K737" s="13">
        <v>49400.2</v>
      </c>
      <c r="L737" s="13">
        <v>51271.520000000004</v>
      </c>
      <c r="M737" s="13">
        <v>56011.88</v>
      </c>
      <c r="N737" s="13">
        <v>54648.540000000008</v>
      </c>
      <c r="O737" s="13">
        <v>47023.359999999964</v>
      </c>
      <c r="P737" s="13">
        <v>49125.95</v>
      </c>
      <c r="Q737" s="13">
        <v>50015.629999999976</v>
      </c>
      <c r="R737" s="14"/>
    </row>
    <row r="738" spans="2:18" hidden="1" outlineLevel="2" x14ac:dyDescent="0.3">
      <c r="B738" s="2" t="s">
        <v>52</v>
      </c>
      <c r="C738" s="7" t="s">
        <v>208</v>
      </c>
      <c r="D738" s="8" t="s">
        <v>24</v>
      </c>
      <c r="E738" s="9">
        <v>90671.23</v>
      </c>
      <c r="F738" s="9">
        <v>7143.0800000000008</v>
      </c>
      <c r="G738" s="9">
        <v>7540.5599999999995</v>
      </c>
      <c r="H738" s="9">
        <v>7225.03</v>
      </c>
      <c r="I738" s="9">
        <v>7320.6399999999994</v>
      </c>
      <c r="J738" s="9">
        <v>7505.6100000000006</v>
      </c>
      <c r="K738" s="9">
        <v>7651.88</v>
      </c>
      <c r="L738" s="9">
        <v>7484.619999999999</v>
      </c>
      <c r="M738" s="9">
        <v>7561.88</v>
      </c>
      <c r="N738" s="9">
        <v>8301.7999999999993</v>
      </c>
      <c r="O738" s="9">
        <v>7615.3499999999995</v>
      </c>
      <c r="P738" s="9">
        <v>7617.0199999999995</v>
      </c>
      <c r="Q738" s="9">
        <v>7703.7600000000011</v>
      </c>
    </row>
    <row r="739" spans="2:18" hidden="1" outlineLevel="2" x14ac:dyDescent="0.3">
      <c r="C739" s="4" t="s">
        <v>53</v>
      </c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6"/>
    </row>
    <row r="740" spans="2:18" hidden="1" outlineLevel="2" x14ac:dyDescent="0.3">
      <c r="B740" s="1" t="s">
        <v>53</v>
      </c>
      <c r="C740" s="7" t="s">
        <v>208</v>
      </c>
      <c r="D740" s="8" t="s">
        <v>26</v>
      </c>
      <c r="E740" s="15">
        <v>1.0705165422343623E-3</v>
      </c>
      <c r="F740" s="15">
        <v>8.0920265187779845E-4</v>
      </c>
      <c r="G740" s="15">
        <v>9.093913958758209E-4</v>
      </c>
      <c r="H740" s="15">
        <v>1.0205153294068996E-3</v>
      </c>
      <c r="I740" s="15">
        <v>1.0772826428080591E-3</v>
      </c>
      <c r="J740" s="15">
        <v>1.0326503195664512E-3</v>
      </c>
      <c r="K740" s="15">
        <v>1.1448944668666309E-3</v>
      </c>
      <c r="L740" s="15">
        <v>1.0898175302913786E-3</v>
      </c>
      <c r="M740" s="15">
        <v>1.3535091313386051E-3</v>
      </c>
      <c r="N740" s="15">
        <v>1.1714001573618653E-3</v>
      </c>
      <c r="O740" s="15">
        <v>1.1069227701787641E-3</v>
      </c>
      <c r="P740" s="15">
        <v>1.0565952995946284E-3</v>
      </c>
      <c r="Q740" s="15">
        <v>1.1390243886878174E-3</v>
      </c>
    </row>
    <row r="741" spans="2:18" hidden="1" outlineLevel="2" x14ac:dyDescent="0.3">
      <c r="B741" s="1" t="s">
        <v>53</v>
      </c>
      <c r="C741" s="11" t="s">
        <v>208</v>
      </c>
      <c r="D741" s="12" t="s">
        <v>27</v>
      </c>
      <c r="E741" s="16">
        <v>9.5598056789433187E-4</v>
      </c>
      <c r="F741" s="16">
        <v>7.0168014727823398E-4</v>
      </c>
      <c r="G741" s="16">
        <v>7.9934899433975676E-4</v>
      </c>
      <c r="H741" s="16">
        <v>9.2304535252487371E-4</v>
      </c>
      <c r="I741" s="16">
        <v>9.7140575450308506E-4</v>
      </c>
      <c r="J741" s="16">
        <v>9.1568339792069307E-4</v>
      </c>
      <c r="K741" s="16">
        <v>1.0243742198291772E-3</v>
      </c>
      <c r="L741" s="16">
        <v>9.7932854254843436E-4</v>
      </c>
      <c r="M741" s="16">
        <v>1.2283964303918932E-3</v>
      </c>
      <c r="N741" s="16">
        <v>1.0502900035895299E-3</v>
      </c>
      <c r="O741" s="16">
        <v>9.8310998285151699E-4</v>
      </c>
      <c r="P741" s="16">
        <v>9.4097907090631564E-4</v>
      </c>
      <c r="Q741" s="16">
        <v>1.0133255545056162E-3</v>
      </c>
    </row>
    <row r="742" spans="2:18" hidden="1" outlineLevel="2" x14ac:dyDescent="0.3">
      <c r="B742" s="1" t="s">
        <v>53</v>
      </c>
      <c r="C742" s="7" t="s">
        <v>208</v>
      </c>
      <c r="D742" s="8" t="s">
        <v>28</v>
      </c>
      <c r="E742" s="15">
        <v>4.8052430819673095E-3</v>
      </c>
      <c r="F742" s="15">
        <v>4.3868091312064513E-3</v>
      </c>
      <c r="G742" s="15">
        <v>4.0768206495245696E-3</v>
      </c>
      <c r="H742" s="15">
        <v>4.4516216679003099E-3</v>
      </c>
      <c r="I742" s="15">
        <v>4.6475375971808328E-3</v>
      </c>
      <c r="J742" s="15">
        <v>4.6790556494303781E-3</v>
      </c>
      <c r="K742" s="15">
        <v>4.7616584847765576E-3</v>
      </c>
      <c r="L742" s="15">
        <v>4.7978559078604892E-3</v>
      </c>
      <c r="M742" s="15">
        <v>5.5114806247500174E-3</v>
      </c>
      <c r="N742" s="15">
        <v>4.8618453907280559E-3</v>
      </c>
      <c r="O742" s="15">
        <v>4.9784105443001388E-3</v>
      </c>
      <c r="P742" s="15">
        <v>5.0904780135433763E-3</v>
      </c>
      <c r="Q742" s="15">
        <v>5.8516866154958809E-3</v>
      </c>
    </row>
    <row r="743" spans="2:18" hidden="1" outlineLevel="2" x14ac:dyDescent="0.3">
      <c r="B743" s="1" t="s">
        <v>53</v>
      </c>
      <c r="C743" s="11" t="s">
        <v>208</v>
      </c>
      <c r="D743" s="12" t="s">
        <v>35</v>
      </c>
      <c r="E743" s="16">
        <v>5.1226145444585022E-2</v>
      </c>
      <c r="F743" s="16">
        <v>2.6398746608856046E-2</v>
      </c>
      <c r="G743" s="16">
        <v>3.1653801869162466E-2</v>
      </c>
      <c r="H743" s="16">
        <v>4.9038846829650477E-2</v>
      </c>
      <c r="I743" s="16">
        <v>4.3573008450732656E-2</v>
      </c>
      <c r="J743" s="16">
        <v>4.4094591809885696E-2</v>
      </c>
      <c r="K743" s="16">
        <v>1.0385108752051657</v>
      </c>
      <c r="L743" s="16">
        <v>4.5766352934164194E-2</v>
      </c>
      <c r="M743" s="16">
        <v>6.527693645126946E-2</v>
      </c>
      <c r="N743" s="16">
        <v>6.9769115681298718E-2</v>
      </c>
      <c r="O743" s="16">
        <v>3.952111401714143E-2</v>
      </c>
      <c r="P743" s="16">
        <v>0.10526928492094988</v>
      </c>
      <c r="Q743" s="16">
        <v>5.555590313119331E-2</v>
      </c>
    </row>
    <row r="744" spans="2:18" hidden="1" outlineLevel="2" x14ac:dyDescent="0.3">
      <c r="C744" s="4" t="s">
        <v>217</v>
      </c>
      <c r="D744" s="116"/>
      <c r="E744" s="116"/>
      <c r="F744" s="116"/>
      <c r="G744" s="116"/>
      <c r="H744" s="116"/>
      <c r="I744" s="116"/>
      <c r="J744" s="116"/>
      <c r="K744" s="116"/>
      <c r="L744" s="116"/>
      <c r="M744" s="116"/>
      <c r="N744" s="116"/>
      <c r="O744" s="116"/>
      <c r="P744" s="116"/>
      <c r="Q744" s="117"/>
    </row>
    <row r="745" spans="2:18" hidden="1" outlineLevel="2" x14ac:dyDescent="0.3">
      <c r="B745" s="2" t="s">
        <v>55</v>
      </c>
      <c r="C745" s="118" t="s">
        <v>208</v>
      </c>
      <c r="D745" s="119" t="s">
        <v>22</v>
      </c>
      <c r="E745" s="120">
        <v>0</v>
      </c>
      <c r="F745" s="120">
        <v>0</v>
      </c>
      <c r="G745" s="120">
        <v>0</v>
      </c>
      <c r="H745" s="120">
        <v>0</v>
      </c>
      <c r="I745" s="120">
        <v>0</v>
      </c>
      <c r="J745" s="120">
        <v>0</v>
      </c>
      <c r="K745" s="120">
        <v>0</v>
      </c>
      <c r="L745" s="120">
        <v>0</v>
      </c>
      <c r="M745" s="120">
        <v>0</v>
      </c>
      <c r="N745" s="120">
        <v>0</v>
      </c>
      <c r="O745" s="120">
        <v>0</v>
      </c>
      <c r="P745" s="120">
        <v>0</v>
      </c>
      <c r="Q745" s="120">
        <v>0</v>
      </c>
    </row>
    <row r="746" spans="2:18" hidden="1" outlineLevel="2" x14ac:dyDescent="0.3">
      <c r="B746" s="2" t="s">
        <v>55</v>
      </c>
      <c r="C746" s="121" t="s">
        <v>208</v>
      </c>
      <c r="D746" s="122" t="s">
        <v>23</v>
      </c>
      <c r="E746" s="123">
        <v>0</v>
      </c>
      <c r="F746" s="123">
        <v>0</v>
      </c>
      <c r="G746" s="123">
        <v>0</v>
      </c>
      <c r="H746" s="123">
        <v>0</v>
      </c>
      <c r="I746" s="123">
        <v>0</v>
      </c>
      <c r="J746" s="123">
        <v>0</v>
      </c>
      <c r="K746" s="123">
        <v>0</v>
      </c>
      <c r="L746" s="123">
        <v>0</v>
      </c>
      <c r="M746" s="123">
        <v>0</v>
      </c>
      <c r="N746" s="123">
        <v>0</v>
      </c>
      <c r="O746" s="123">
        <v>0</v>
      </c>
      <c r="P746" s="123">
        <v>0</v>
      </c>
      <c r="Q746" s="123">
        <v>0</v>
      </c>
      <c r="R746" s="14"/>
    </row>
    <row r="747" spans="2:18" hidden="1" outlineLevel="2" x14ac:dyDescent="0.3">
      <c r="B747" s="2" t="s">
        <v>55</v>
      </c>
      <c r="C747" s="118" t="s">
        <v>208</v>
      </c>
      <c r="D747" s="119" t="s">
        <v>24</v>
      </c>
      <c r="E747" s="120">
        <v>0</v>
      </c>
      <c r="F747" s="120">
        <v>0</v>
      </c>
      <c r="G747" s="120">
        <v>0</v>
      </c>
      <c r="H747" s="120">
        <v>0</v>
      </c>
      <c r="I747" s="120">
        <v>0</v>
      </c>
      <c r="J747" s="120">
        <v>0</v>
      </c>
      <c r="K747" s="120">
        <v>0</v>
      </c>
      <c r="L747" s="120">
        <v>0</v>
      </c>
      <c r="M747" s="120">
        <v>0</v>
      </c>
      <c r="N747" s="120">
        <v>0</v>
      </c>
      <c r="O747" s="120">
        <v>0</v>
      </c>
      <c r="P747" s="120">
        <v>0</v>
      </c>
      <c r="Q747" s="120">
        <v>0</v>
      </c>
      <c r="R747" s="14"/>
    </row>
    <row r="748" spans="2:18" hidden="1" outlineLevel="2" x14ac:dyDescent="0.3">
      <c r="C748" s="4" t="s">
        <v>56</v>
      </c>
      <c r="D748" s="116"/>
      <c r="E748" s="116"/>
      <c r="F748" s="116"/>
      <c r="G748" s="116"/>
      <c r="H748" s="116"/>
      <c r="I748" s="116"/>
      <c r="J748" s="116"/>
      <c r="K748" s="116"/>
      <c r="L748" s="116"/>
      <c r="M748" s="116"/>
      <c r="N748" s="116"/>
      <c r="O748" s="116"/>
      <c r="P748" s="116"/>
      <c r="Q748" s="117"/>
    </row>
    <row r="749" spans="2:18" hidden="1" outlineLevel="2" x14ac:dyDescent="0.3">
      <c r="B749" s="1" t="s">
        <v>56</v>
      </c>
      <c r="C749" s="118" t="s">
        <v>208</v>
      </c>
      <c r="D749" s="119" t="s">
        <v>26</v>
      </c>
      <c r="E749" s="124">
        <v>0</v>
      </c>
      <c r="F749" s="124">
        <v>0</v>
      </c>
      <c r="G749" s="124">
        <v>0</v>
      </c>
      <c r="H749" s="124">
        <v>0</v>
      </c>
      <c r="I749" s="124">
        <v>0</v>
      </c>
      <c r="J749" s="124">
        <v>0</v>
      </c>
      <c r="K749" s="124">
        <v>0</v>
      </c>
      <c r="L749" s="124">
        <v>0</v>
      </c>
      <c r="M749" s="124">
        <v>0</v>
      </c>
      <c r="N749" s="124">
        <v>0</v>
      </c>
      <c r="O749" s="124">
        <v>0</v>
      </c>
      <c r="P749" s="124">
        <v>0</v>
      </c>
      <c r="Q749" s="124">
        <v>0</v>
      </c>
    </row>
    <row r="750" spans="2:18" hidden="1" outlineLevel="2" x14ac:dyDescent="0.3">
      <c r="B750" s="1" t="s">
        <v>56</v>
      </c>
      <c r="C750" s="121" t="s">
        <v>208</v>
      </c>
      <c r="D750" s="122" t="s">
        <v>27</v>
      </c>
      <c r="E750" s="125">
        <v>0</v>
      </c>
      <c r="F750" s="125">
        <v>0</v>
      </c>
      <c r="G750" s="125">
        <v>0</v>
      </c>
      <c r="H750" s="125">
        <v>0</v>
      </c>
      <c r="I750" s="125">
        <v>0</v>
      </c>
      <c r="J750" s="125">
        <v>0</v>
      </c>
      <c r="K750" s="125">
        <v>0</v>
      </c>
      <c r="L750" s="125">
        <v>0</v>
      </c>
      <c r="M750" s="125">
        <v>0</v>
      </c>
      <c r="N750" s="125">
        <v>0</v>
      </c>
      <c r="O750" s="125">
        <v>0</v>
      </c>
      <c r="P750" s="125">
        <v>0</v>
      </c>
      <c r="Q750" s="125">
        <v>0</v>
      </c>
    </row>
    <row r="751" spans="2:18" hidden="1" outlineLevel="2" x14ac:dyDescent="0.3">
      <c r="B751" s="1" t="s">
        <v>56</v>
      </c>
      <c r="C751" s="118" t="s">
        <v>208</v>
      </c>
      <c r="D751" s="119" t="s">
        <v>28</v>
      </c>
      <c r="E751" s="124">
        <v>0</v>
      </c>
      <c r="F751" s="124">
        <v>0</v>
      </c>
      <c r="G751" s="124">
        <v>0</v>
      </c>
      <c r="H751" s="124">
        <v>0</v>
      </c>
      <c r="I751" s="124">
        <v>0</v>
      </c>
      <c r="J751" s="124">
        <v>0</v>
      </c>
      <c r="K751" s="124">
        <v>0</v>
      </c>
      <c r="L751" s="124">
        <v>0</v>
      </c>
      <c r="M751" s="124">
        <v>0</v>
      </c>
      <c r="N751" s="124">
        <v>0</v>
      </c>
      <c r="O751" s="124">
        <v>0</v>
      </c>
      <c r="P751" s="124">
        <v>0</v>
      </c>
      <c r="Q751" s="124">
        <v>0</v>
      </c>
    </row>
    <row r="752" spans="2:18" hidden="1" outlineLevel="2" x14ac:dyDescent="0.3">
      <c r="B752" s="1" t="s">
        <v>56</v>
      </c>
      <c r="C752" s="121" t="s">
        <v>208</v>
      </c>
      <c r="D752" s="122" t="s">
        <v>35</v>
      </c>
      <c r="E752" s="125">
        <v>0</v>
      </c>
      <c r="F752" s="125">
        <v>0</v>
      </c>
      <c r="G752" s="125">
        <v>0</v>
      </c>
      <c r="H752" s="125">
        <v>0</v>
      </c>
      <c r="I752" s="125">
        <v>0</v>
      </c>
      <c r="J752" s="125">
        <v>0</v>
      </c>
      <c r="K752" s="125">
        <v>0</v>
      </c>
      <c r="L752" s="125">
        <v>0</v>
      </c>
      <c r="M752" s="125">
        <v>0</v>
      </c>
      <c r="N752" s="125">
        <v>0</v>
      </c>
      <c r="O752" s="125">
        <v>0</v>
      </c>
      <c r="P752" s="125">
        <v>0</v>
      </c>
      <c r="Q752" s="125">
        <v>0</v>
      </c>
    </row>
    <row r="753" spans="1:18" collapsed="1" x14ac:dyDescent="0.3">
      <c r="C753" s="17"/>
      <c r="D753" s="17"/>
      <c r="E753" s="18"/>
      <c r="F753" s="18"/>
      <c r="G753" s="18"/>
      <c r="H753" s="18"/>
      <c r="I753" s="18"/>
      <c r="J753" s="18"/>
      <c r="K753" s="19"/>
      <c r="L753" s="19"/>
      <c r="M753" s="19"/>
      <c r="N753" s="19"/>
      <c r="O753" s="19"/>
      <c r="P753" s="19"/>
      <c r="Q753" s="19"/>
    </row>
    <row r="754" spans="1:18" x14ac:dyDescent="0.3">
      <c r="A754" s="1">
        <v>8</v>
      </c>
      <c r="C754" s="20" t="s">
        <v>0</v>
      </c>
      <c r="D754" s="20" t="s">
        <v>1</v>
      </c>
      <c r="E754" s="3" t="s">
        <v>218</v>
      </c>
      <c r="F754" s="3" t="s">
        <v>219</v>
      </c>
      <c r="G754" s="3" t="s">
        <v>220</v>
      </c>
      <c r="H754" s="3" t="s">
        <v>221</v>
      </c>
      <c r="I754" s="3" t="s">
        <v>222</v>
      </c>
      <c r="J754" s="3" t="s">
        <v>223</v>
      </c>
      <c r="K754" s="3" t="s">
        <v>224</v>
      </c>
      <c r="L754" s="3" t="s">
        <v>225</v>
      </c>
      <c r="M754" s="3" t="s">
        <v>226</v>
      </c>
      <c r="N754" s="3" t="s">
        <v>227</v>
      </c>
      <c r="O754" s="3" t="s">
        <v>228</v>
      </c>
      <c r="P754" s="3" t="s">
        <v>229</v>
      </c>
      <c r="Q754" s="3" t="s">
        <v>230</v>
      </c>
    </row>
    <row r="755" spans="1:18" x14ac:dyDescent="0.3">
      <c r="B755" s="14"/>
      <c r="C755" s="4" t="s">
        <v>15</v>
      </c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6"/>
    </row>
    <row r="756" spans="1:18" x14ac:dyDescent="0.3">
      <c r="B756" s="2" t="s">
        <v>15</v>
      </c>
      <c r="C756" s="7" t="s">
        <v>231</v>
      </c>
      <c r="D756" s="8" t="s">
        <v>17</v>
      </c>
      <c r="E756" s="9">
        <v>608650479.02999997</v>
      </c>
      <c r="F756" s="10">
        <v>52356242.369999982</v>
      </c>
      <c r="G756" s="10">
        <v>55501207.010000005</v>
      </c>
      <c r="H756" s="10">
        <v>53316205.970000006</v>
      </c>
      <c r="I756" s="10">
        <v>50490320.509999998</v>
      </c>
      <c r="J756" s="10">
        <v>49454330.010000013</v>
      </c>
      <c r="K756" s="10">
        <v>51869666.180000015</v>
      </c>
      <c r="L756" s="10">
        <v>47111379.360000022</v>
      </c>
      <c r="M756" s="10">
        <v>50320214.579999998</v>
      </c>
      <c r="N756" s="10">
        <v>50889790.699999996</v>
      </c>
      <c r="O756" s="10">
        <v>48393775.519999981</v>
      </c>
      <c r="P756" s="10">
        <v>48666053.729999989</v>
      </c>
      <c r="Q756" s="10">
        <v>50281293.089999981</v>
      </c>
    </row>
    <row r="757" spans="1:18" x14ac:dyDescent="0.3">
      <c r="B757" s="2" t="s">
        <v>15</v>
      </c>
      <c r="C757" s="11" t="s">
        <v>231</v>
      </c>
      <c r="D757" s="12" t="s">
        <v>18</v>
      </c>
      <c r="E757" s="13">
        <v>589614451.7700001</v>
      </c>
      <c r="F757" s="13">
        <v>50699224.93999999</v>
      </c>
      <c r="G757" s="13">
        <v>53840455.88000001</v>
      </c>
      <c r="H757" s="13">
        <v>51620607.410000004</v>
      </c>
      <c r="I757" s="13">
        <v>49003221.329999991</v>
      </c>
      <c r="J757" s="13">
        <v>47953608.000000007</v>
      </c>
      <c r="K757" s="13">
        <v>50274238.570000008</v>
      </c>
      <c r="L757" s="13">
        <v>45587443.910000011</v>
      </c>
      <c r="M757" s="13">
        <v>48791741.680000007</v>
      </c>
      <c r="N757" s="13">
        <v>49406387.689999998</v>
      </c>
      <c r="O757" s="13">
        <v>46805260.809999995</v>
      </c>
      <c r="P757" s="13">
        <v>46990866.449999996</v>
      </c>
      <c r="Q757" s="13">
        <v>48641395.099999987</v>
      </c>
      <c r="R757" s="14"/>
    </row>
    <row r="758" spans="1:18" x14ac:dyDescent="0.3">
      <c r="B758" s="2" t="s">
        <v>15</v>
      </c>
      <c r="C758" s="7" t="s">
        <v>231</v>
      </c>
      <c r="D758" s="8" t="s">
        <v>19</v>
      </c>
      <c r="E758" s="9">
        <v>19036027.259999998</v>
      </c>
      <c r="F758" s="9">
        <v>1657017.4300000002</v>
      </c>
      <c r="G758" s="9">
        <v>1660751.1300000004</v>
      </c>
      <c r="H758" s="9">
        <v>1695598.5600000003</v>
      </c>
      <c r="I758" s="9">
        <v>1487099.18</v>
      </c>
      <c r="J758" s="9">
        <v>1500722.0100000002</v>
      </c>
      <c r="K758" s="9">
        <v>1595427.61</v>
      </c>
      <c r="L758" s="9">
        <v>1523935.45</v>
      </c>
      <c r="M758" s="9">
        <v>1528472.8999999997</v>
      </c>
      <c r="N758" s="9">
        <v>1483403.0099999998</v>
      </c>
      <c r="O758" s="9">
        <v>1588514.71</v>
      </c>
      <c r="P758" s="9">
        <v>1675187.2799999998</v>
      </c>
      <c r="Q758" s="9">
        <v>1639897.99</v>
      </c>
    </row>
    <row r="759" spans="1:18" x14ac:dyDescent="0.3">
      <c r="C759" s="4" t="s">
        <v>20</v>
      </c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6"/>
    </row>
    <row r="760" spans="1:18" x14ac:dyDescent="0.3">
      <c r="B760" s="2" t="s">
        <v>21</v>
      </c>
      <c r="C760" s="7" t="s">
        <v>231</v>
      </c>
      <c r="D760" s="8" t="s">
        <v>22</v>
      </c>
      <c r="E760" s="9">
        <v>595013853.27999973</v>
      </c>
      <c r="F760" s="10">
        <v>51319354.589999974</v>
      </c>
      <c r="G760" s="10">
        <v>53894720.969999894</v>
      </c>
      <c r="H760" s="10">
        <v>51727300.129999861</v>
      </c>
      <c r="I760" s="10">
        <v>50533730.419999927</v>
      </c>
      <c r="J760" s="10">
        <v>48020669.470000036</v>
      </c>
      <c r="K760" s="10">
        <v>51232931.219999939</v>
      </c>
      <c r="L760" s="10">
        <v>45262263.510000035</v>
      </c>
      <c r="M760" s="10">
        <v>49034823.079999886</v>
      </c>
      <c r="N760" s="10">
        <v>50129691.810000032</v>
      </c>
      <c r="O760" s="10">
        <v>47658434.569999978</v>
      </c>
      <c r="P760" s="10">
        <v>47337369.660000041</v>
      </c>
      <c r="Q760" s="10">
        <v>48862563.850000098</v>
      </c>
    </row>
    <row r="761" spans="1:18" x14ac:dyDescent="0.3">
      <c r="B761" s="2" t="s">
        <v>21</v>
      </c>
      <c r="C761" s="11" t="s">
        <v>231</v>
      </c>
      <c r="D761" s="12" t="s">
        <v>23</v>
      </c>
      <c r="E761" s="13">
        <v>579564977.32999969</v>
      </c>
      <c r="F761" s="13">
        <v>50064889.229999974</v>
      </c>
      <c r="G761" s="13">
        <v>52627005.119999893</v>
      </c>
      <c r="H761" s="13">
        <v>50438437.859999858</v>
      </c>
      <c r="I761" s="13">
        <v>49311535.779999927</v>
      </c>
      <c r="J761" s="13">
        <v>46792476.510000035</v>
      </c>
      <c r="K761" s="13">
        <v>49905915.989999942</v>
      </c>
      <c r="L761" s="13">
        <v>44054520.900000036</v>
      </c>
      <c r="M761" s="13">
        <v>47719416.509999886</v>
      </c>
      <c r="N761" s="13">
        <v>48750320.170000032</v>
      </c>
      <c r="O761" s="13">
        <v>46317998.959999979</v>
      </c>
      <c r="P761" s="13">
        <v>46015451.970000044</v>
      </c>
      <c r="Q761" s="13">
        <v>47567008.330000095</v>
      </c>
      <c r="R761" s="14"/>
    </row>
    <row r="762" spans="1:18" x14ac:dyDescent="0.3">
      <c r="B762" s="2" t="s">
        <v>21</v>
      </c>
      <c r="C762" s="7" t="s">
        <v>231</v>
      </c>
      <c r="D762" s="8" t="s">
        <v>24</v>
      </c>
      <c r="E762" s="9">
        <v>15448875.949999997</v>
      </c>
      <c r="F762" s="9">
        <v>1254465.3599999999</v>
      </c>
      <c r="G762" s="9">
        <v>1267715.8500000001</v>
      </c>
      <c r="H762" s="9">
        <v>1288862.2699999998</v>
      </c>
      <c r="I762" s="9">
        <v>1222194.6400000001</v>
      </c>
      <c r="J762" s="9">
        <v>1228192.96</v>
      </c>
      <c r="K762" s="9">
        <v>1327015.2300000002</v>
      </c>
      <c r="L762" s="9">
        <v>1207742.6100000006</v>
      </c>
      <c r="M762" s="9">
        <v>1315406.57</v>
      </c>
      <c r="N762" s="9">
        <v>1379371.6399999994</v>
      </c>
      <c r="O762" s="9">
        <v>1340435.6099999996</v>
      </c>
      <c r="P762" s="9">
        <v>1321917.6900000002</v>
      </c>
      <c r="Q762" s="9">
        <v>1295555.52</v>
      </c>
    </row>
    <row r="763" spans="1:18" hidden="1" outlineLevel="2" x14ac:dyDescent="0.3">
      <c r="C763" s="4" t="s">
        <v>25</v>
      </c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6"/>
    </row>
    <row r="764" spans="1:18" hidden="1" outlineLevel="2" x14ac:dyDescent="0.3">
      <c r="B764" s="1" t="s">
        <v>25</v>
      </c>
      <c r="C764" s="7" t="s">
        <v>231</v>
      </c>
      <c r="D764" s="8" t="s">
        <v>26</v>
      </c>
      <c r="E764" s="15">
        <v>0.97759530926233262</v>
      </c>
      <c r="F764" s="15">
        <v>0.98019552716040326</v>
      </c>
      <c r="G764" s="15">
        <v>0.97105493508076934</v>
      </c>
      <c r="H764" s="15">
        <v>0.97019844508639286</v>
      </c>
      <c r="I764" s="15">
        <v>1.0008597669723909</v>
      </c>
      <c r="J764" s="15">
        <v>0.97101041426079215</v>
      </c>
      <c r="K764" s="15">
        <v>0.98772432894033957</v>
      </c>
      <c r="L764" s="15">
        <v>0.96075012289769679</v>
      </c>
      <c r="M764" s="15">
        <v>0.97445576274408419</v>
      </c>
      <c r="N764" s="15">
        <v>0.98506382361678757</v>
      </c>
      <c r="O764" s="15">
        <v>0.98480505101950344</v>
      </c>
      <c r="P764" s="15">
        <v>0.97269792867587934</v>
      </c>
      <c r="Q764" s="15">
        <v>0.97178415365212556</v>
      </c>
    </row>
    <row r="765" spans="1:18" hidden="1" outlineLevel="2" x14ac:dyDescent="0.3">
      <c r="B765" s="1" t="s">
        <v>25</v>
      </c>
      <c r="C765" s="11" t="s">
        <v>231</v>
      </c>
      <c r="D765" s="12" t="s">
        <v>27</v>
      </c>
      <c r="E765" s="16">
        <v>0.98295585461002144</v>
      </c>
      <c r="F765" s="16">
        <v>0.98748825626524428</v>
      </c>
      <c r="G765" s="16">
        <v>0.97746210093940022</v>
      </c>
      <c r="H765" s="16">
        <v>0.97709888338564699</v>
      </c>
      <c r="I765" s="16">
        <v>1.0062917180061219</v>
      </c>
      <c r="J765" s="16">
        <v>0.97578635814014303</v>
      </c>
      <c r="K765" s="16">
        <v>0.99267373130898384</v>
      </c>
      <c r="L765" s="16">
        <v>0.96637400831188702</v>
      </c>
      <c r="M765" s="16">
        <v>0.97802240434389587</v>
      </c>
      <c r="N765" s="16">
        <v>0.98672099801919422</v>
      </c>
      <c r="O765" s="16">
        <v>0.98958959224737586</v>
      </c>
      <c r="P765" s="16">
        <v>0.97924246659640057</v>
      </c>
      <c r="Q765" s="16">
        <v>0.9779120897377408</v>
      </c>
    </row>
    <row r="766" spans="1:18" hidden="1" outlineLevel="2" x14ac:dyDescent="0.3">
      <c r="B766" s="1" t="s">
        <v>25</v>
      </c>
      <c r="C766" s="7" t="s">
        <v>231</v>
      </c>
      <c r="D766" s="8" t="s">
        <v>28</v>
      </c>
      <c r="E766" s="15">
        <v>0.81155987743631752</v>
      </c>
      <c r="F766" s="15">
        <v>0.75706225974943409</v>
      </c>
      <c r="G766" s="15">
        <v>0.76333884535728114</v>
      </c>
      <c r="H766" s="15">
        <v>0.76012229569244238</v>
      </c>
      <c r="I766" s="15">
        <v>0.82186491421506946</v>
      </c>
      <c r="J766" s="15">
        <v>0.81840137734769403</v>
      </c>
      <c r="K766" s="15">
        <v>0.83176147992073435</v>
      </c>
      <c r="L766" s="15">
        <v>0.79251559506670743</v>
      </c>
      <c r="M766" s="15">
        <v>0.86060182682990349</v>
      </c>
      <c r="N766" s="15">
        <v>0.92986978636372031</v>
      </c>
      <c r="O766" s="15">
        <v>0.84382952298880487</v>
      </c>
      <c r="P766" s="15">
        <v>0.78911636076892866</v>
      </c>
      <c r="Q766" s="15">
        <v>0.79002201838176533</v>
      </c>
    </row>
    <row r="767" spans="1:18" hidden="1" outlineLevel="2" x14ac:dyDescent="0.3">
      <c r="C767" s="4" t="s">
        <v>232</v>
      </c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6"/>
    </row>
    <row r="768" spans="1:18" hidden="1" outlineLevel="2" x14ac:dyDescent="0.3">
      <c r="B768" s="2" t="s">
        <v>30</v>
      </c>
      <c r="C768" s="7" t="s">
        <v>231</v>
      </c>
      <c r="D768" s="8" t="s">
        <v>22</v>
      </c>
      <c r="E768" s="9">
        <v>525539460.54549962</v>
      </c>
      <c r="F768" s="10">
        <v>49557850.839999951</v>
      </c>
      <c r="G768" s="10">
        <v>51963625.629999891</v>
      </c>
      <c r="H768" s="10">
        <v>49807696.949999943</v>
      </c>
      <c r="I768" s="10">
        <v>48360180.869999982</v>
      </c>
      <c r="J768" s="10">
        <v>45837013.049999997</v>
      </c>
      <c r="K768" s="10">
        <v>48446954.199999951</v>
      </c>
      <c r="L768" s="10">
        <v>42676425.930000022</v>
      </c>
      <c r="M768" s="10">
        <v>45898201.149999931</v>
      </c>
      <c r="N768" s="10">
        <v>46197236.359999985</v>
      </c>
      <c r="O768" s="10">
        <v>42721750.410000019</v>
      </c>
      <c r="P768" s="10">
        <v>38659689.495500013</v>
      </c>
      <c r="Q768" s="10">
        <v>15412835.660000015</v>
      </c>
    </row>
    <row r="769" spans="2:18" hidden="1" outlineLevel="2" x14ac:dyDescent="0.3">
      <c r="B769" s="2" t="s">
        <v>30</v>
      </c>
      <c r="C769" s="11" t="s">
        <v>231</v>
      </c>
      <c r="D769" s="12" t="s">
        <v>23</v>
      </c>
      <c r="E769" s="13">
        <v>513499006.55549967</v>
      </c>
      <c r="F769" s="13">
        <v>48479429.909999952</v>
      </c>
      <c r="G769" s="13">
        <v>50873000.389999889</v>
      </c>
      <c r="H769" s="13">
        <v>48702759.769999944</v>
      </c>
      <c r="I769" s="13">
        <v>47333575.339999981</v>
      </c>
      <c r="J769" s="13">
        <v>44808602.899999999</v>
      </c>
      <c r="K769" s="13">
        <v>47351700.369999953</v>
      </c>
      <c r="L769" s="13">
        <v>41676256.680000022</v>
      </c>
      <c r="M769" s="13">
        <v>44815806.919999935</v>
      </c>
      <c r="N769" s="13">
        <v>45081546.109999985</v>
      </c>
      <c r="O769" s="13">
        <v>41679096.530000016</v>
      </c>
      <c r="P769" s="13">
        <v>37704553.90550001</v>
      </c>
      <c r="Q769" s="13">
        <v>14992677.730000015</v>
      </c>
      <c r="R769" s="14"/>
    </row>
    <row r="770" spans="2:18" hidden="1" outlineLevel="2" x14ac:dyDescent="0.3">
      <c r="B770" s="2" t="s">
        <v>30</v>
      </c>
      <c r="C770" s="7" t="s">
        <v>231</v>
      </c>
      <c r="D770" s="8" t="s">
        <v>24</v>
      </c>
      <c r="E770" s="9">
        <v>12040453.99</v>
      </c>
      <c r="F770" s="9">
        <v>1078420.9299999997</v>
      </c>
      <c r="G770" s="9">
        <v>1090625.2399999998</v>
      </c>
      <c r="H770" s="9">
        <v>1104937.18</v>
      </c>
      <c r="I770" s="9">
        <v>1026605.53</v>
      </c>
      <c r="J770" s="9">
        <v>1028410.1499999996</v>
      </c>
      <c r="K770" s="9">
        <v>1095253.8299999996</v>
      </c>
      <c r="L770" s="9">
        <v>1000169.2499999998</v>
      </c>
      <c r="M770" s="9">
        <v>1082394.2299999995</v>
      </c>
      <c r="N770" s="9">
        <v>1115690.25</v>
      </c>
      <c r="O770" s="9">
        <v>1042653.88</v>
      </c>
      <c r="P770" s="9">
        <v>955135.59000000008</v>
      </c>
      <c r="Q770" s="9">
        <v>420157.93000000017</v>
      </c>
    </row>
    <row r="771" spans="2:18" hidden="1" outlineLevel="2" x14ac:dyDescent="0.3">
      <c r="C771" s="4" t="s">
        <v>31</v>
      </c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6"/>
    </row>
    <row r="772" spans="2:18" hidden="1" outlineLevel="2" x14ac:dyDescent="0.3">
      <c r="B772" s="1" t="s">
        <v>31</v>
      </c>
      <c r="C772" s="7" t="s">
        <v>231</v>
      </c>
      <c r="D772" s="8" t="s">
        <v>26</v>
      </c>
      <c r="E772" s="15">
        <v>0.86345033586935882</v>
      </c>
      <c r="F772" s="15">
        <v>0.94655094782731197</v>
      </c>
      <c r="G772" s="15">
        <v>0.93626118114219159</v>
      </c>
      <c r="H772" s="15">
        <v>0.93419432316743933</v>
      </c>
      <c r="I772" s="15">
        <v>0.95781093052126443</v>
      </c>
      <c r="J772" s="15">
        <v>0.92685540458704896</v>
      </c>
      <c r="K772" s="15">
        <v>0.93401322522257146</v>
      </c>
      <c r="L772" s="15">
        <v>0.90586237358684718</v>
      </c>
      <c r="M772" s="15">
        <v>0.91212252437894781</v>
      </c>
      <c r="N772" s="15">
        <v>0.90778986756571567</v>
      </c>
      <c r="O772" s="15">
        <v>0.88279432532277113</v>
      </c>
      <c r="P772" s="15">
        <v>0.7943871863945362</v>
      </c>
      <c r="Q772" s="15">
        <v>0.30653220537530973</v>
      </c>
    </row>
    <row r="773" spans="2:18" hidden="1" outlineLevel="2" x14ac:dyDescent="0.3">
      <c r="B773" s="1" t="s">
        <v>31</v>
      </c>
      <c r="C773" s="11" t="s">
        <v>231</v>
      </c>
      <c r="D773" s="12" t="s">
        <v>27</v>
      </c>
      <c r="E773" s="16">
        <v>0.87090641183233419</v>
      </c>
      <c r="F773" s="16">
        <v>0.95621639122438151</v>
      </c>
      <c r="G773" s="16">
        <v>0.94488428001772484</v>
      </c>
      <c r="H773" s="16">
        <v>0.94347513936004535</v>
      </c>
      <c r="I773" s="16">
        <v>0.96592783199381538</v>
      </c>
      <c r="J773" s="16">
        <v>0.93441567316478025</v>
      </c>
      <c r="K773" s="16">
        <v>0.94186807631246727</v>
      </c>
      <c r="L773" s="16">
        <v>0.91420472624607862</v>
      </c>
      <c r="M773" s="16">
        <v>0.91851213703179135</v>
      </c>
      <c r="N773" s="16">
        <v>0.91246391848891684</v>
      </c>
      <c r="O773" s="16">
        <v>0.89047888653352469</v>
      </c>
      <c r="P773" s="16">
        <v>0.80238047846210792</v>
      </c>
      <c r="Q773" s="16">
        <v>0.30822877713883701</v>
      </c>
    </row>
    <row r="774" spans="2:18" hidden="1" outlineLevel="2" x14ac:dyDescent="0.3">
      <c r="B774" s="1" t="s">
        <v>31</v>
      </c>
      <c r="C774" s="7" t="s">
        <v>231</v>
      </c>
      <c r="D774" s="8" t="s">
        <v>28</v>
      </c>
      <c r="E774" s="15">
        <v>0.63250875960344688</v>
      </c>
      <c r="F774" s="15">
        <v>0.65082051068104918</v>
      </c>
      <c r="G774" s="15">
        <v>0.65670600507133148</v>
      </c>
      <c r="H774" s="15">
        <v>0.65165022315187604</v>
      </c>
      <c r="I774" s="15">
        <v>0.69034099662404502</v>
      </c>
      <c r="J774" s="15">
        <v>0.68527691547617098</v>
      </c>
      <c r="K774" s="15">
        <v>0.68649547189420868</v>
      </c>
      <c r="L774" s="15">
        <v>0.65630683373104803</v>
      </c>
      <c r="M774" s="15">
        <v>0.70815402091852575</v>
      </c>
      <c r="N774" s="15">
        <v>0.75211540119498621</v>
      </c>
      <c r="O774" s="15">
        <v>0.65637030204145863</v>
      </c>
      <c r="P774" s="15">
        <v>0.570166453269631</v>
      </c>
      <c r="Q774" s="15">
        <v>0.2562097963178796</v>
      </c>
    </row>
    <row r="775" spans="2:18" hidden="1" outlineLevel="2" x14ac:dyDescent="0.3">
      <c r="C775" s="4" t="s">
        <v>233</v>
      </c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6"/>
    </row>
    <row r="776" spans="2:18" hidden="1" outlineLevel="2" x14ac:dyDescent="0.3">
      <c r="B776" s="2" t="s">
        <v>33</v>
      </c>
      <c r="C776" s="7" t="s">
        <v>231</v>
      </c>
      <c r="D776" s="8" t="s">
        <v>22</v>
      </c>
      <c r="E776" s="9">
        <v>54138679.424499989</v>
      </c>
      <c r="F776" s="9">
        <v>714797.91</v>
      </c>
      <c r="G776" s="9">
        <v>802869.30000000028</v>
      </c>
      <c r="H776" s="9">
        <v>835132.73</v>
      </c>
      <c r="I776" s="9">
        <v>982823.44000000053</v>
      </c>
      <c r="J776" s="9">
        <v>1041660.6600000006</v>
      </c>
      <c r="K776" s="9">
        <v>1404112.9999999998</v>
      </c>
      <c r="L776" s="9">
        <v>1357667.3299999994</v>
      </c>
      <c r="M776" s="9">
        <v>1779475.4800000002</v>
      </c>
      <c r="N776" s="9">
        <v>2496841.1899999981</v>
      </c>
      <c r="O776" s="9">
        <v>3512584.59</v>
      </c>
      <c r="P776" s="9">
        <v>7244808.844499995</v>
      </c>
      <c r="Q776" s="9">
        <v>31965904.949999999</v>
      </c>
    </row>
    <row r="777" spans="2:18" hidden="1" outlineLevel="2" x14ac:dyDescent="0.3">
      <c r="B777" s="2" t="s">
        <v>33</v>
      </c>
      <c r="C777" s="11" t="s">
        <v>231</v>
      </c>
      <c r="D777" s="12" t="s">
        <v>23</v>
      </c>
      <c r="E777" s="13">
        <v>52436570.644499995</v>
      </c>
      <c r="F777" s="13">
        <v>662807.67000000004</v>
      </c>
      <c r="G777" s="13">
        <v>749232.36000000034</v>
      </c>
      <c r="H777" s="13">
        <v>777731.38</v>
      </c>
      <c r="I777" s="13">
        <v>923199.87000000046</v>
      </c>
      <c r="J777" s="13">
        <v>979037.60000000068</v>
      </c>
      <c r="K777" s="13">
        <v>1324227.8099999998</v>
      </c>
      <c r="L777" s="13">
        <v>1284025.6899999995</v>
      </c>
      <c r="M777" s="13">
        <v>1693315.8500000003</v>
      </c>
      <c r="N777" s="13">
        <v>2394634.6399999983</v>
      </c>
      <c r="O777" s="13">
        <v>3367539.3699999996</v>
      </c>
      <c r="P777" s="13">
        <v>7033509.2644999949</v>
      </c>
      <c r="Q777" s="13">
        <v>31247309.140000001</v>
      </c>
      <c r="R777" s="14"/>
    </row>
    <row r="778" spans="2:18" hidden="1" outlineLevel="2" x14ac:dyDescent="0.3">
      <c r="B778" s="2" t="s">
        <v>33</v>
      </c>
      <c r="C778" s="7" t="s">
        <v>231</v>
      </c>
      <c r="D778" s="8" t="s">
        <v>24</v>
      </c>
      <c r="E778" s="9">
        <v>1702108.7799999998</v>
      </c>
      <c r="F778" s="9">
        <v>51990.240000000013</v>
      </c>
      <c r="G778" s="9">
        <v>53636.939999999995</v>
      </c>
      <c r="H778" s="9">
        <v>57401.350000000006</v>
      </c>
      <c r="I778" s="9">
        <v>59623.570000000022</v>
      </c>
      <c r="J778" s="9">
        <v>62623.05999999999</v>
      </c>
      <c r="K778" s="9">
        <v>79885.19</v>
      </c>
      <c r="L778" s="9">
        <v>73641.639999999985</v>
      </c>
      <c r="M778" s="9">
        <v>86159.62999999999</v>
      </c>
      <c r="N778" s="9">
        <v>102206.55000000002</v>
      </c>
      <c r="O778" s="9">
        <v>145045.22</v>
      </c>
      <c r="P778" s="9">
        <v>211299.58</v>
      </c>
      <c r="Q778" s="9">
        <v>718595.80999999971</v>
      </c>
    </row>
    <row r="779" spans="2:18" hidden="1" outlineLevel="2" x14ac:dyDescent="0.3">
      <c r="C779" s="4" t="s">
        <v>34</v>
      </c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6"/>
    </row>
    <row r="780" spans="2:18" hidden="1" outlineLevel="2" x14ac:dyDescent="0.3">
      <c r="B780" s="1" t="s">
        <v>34</v>
      </c>
      <c r="C780" s="7" t="s">
        <v>231</v>
      </c>
      <c r="D780" s="8" t="s">
        <v>26</v>
      </c>
      <c r="E780" s="15">
        <v>8.8948717350523149E-2</v>
      </c>
      <c r="F780" s="15">
        <v>1.3652582340584047E-2</v>
      </c>
      <c r="G780" s="15">
        <v>1.4465798912361352E-2</v>
      </c>
      <c r="H780" s="15">
        <v>1.5663768919902381E-2</v>
      </c>
      <c r="I780" s="15">
        <v>1.9465581324748071E-2</v>
      </c>
      <c r="J780" s="15">
        <v>2.1063083046304935E-2</v>
      </c>
      <c r="K780" s="15">
        <v>2.7070021910829259E-2</v>
      </c>
      <c r="L780" s="15">
        <v>2.881824621659727E-2</v>
      </c>
      <c r="M780" s="15">
        <v>3.5363034415740763E-2</v>
      </c>
      <c r="N780" s="15">
        <v>4.9063695402465045E-2</v>
      </c>
      <c r="O780" s="15">
        <v>7.2583396361549299E-2</v>
      </c>
      <c r="P780" s="15">
        <v>0.14886781008984837</v>
      </c>
      <c r="Q780" s="15">
        <v>0.63574150515149397</v>
      </c>
    </row>
    <row r="781" spans="2:18" hidden="1" outlineLevel="2" x14ac:dyDescent="0.3">
      <c r="B781" s="1" t="s">
        <v>34</v>
      </c>
      <c r="C781" s="11" t="s">
        <v>231</v>
      </c>
      <c r="D781" s="12" t="s">
        <v>27</v>
      </c>
      <c r="E781" s="16">
        <v>8.8933659083639163E-2</v>
      </c>
      <c r="F781" s="16">
        <v>1.3073329440132467E-2</v>
      </c>
      <c r="G781" s="16">
        <v>1.3915787817062595E-2</v>
      </c>
      <c r="H781" s="16">
        <v>1.506629656297568E-2</v>
      </c>
      <c r="I781" s="16">
        <v>1.8839575132886487E-2</v>
      </c>
      <c r="J781" s="16">
        <v>2.0416349068040938E-2</v>
      </c>
      <c r="K781" s="16">
        <v>2.6340086844999024E-2</v>
      </c>
      <c r="L781" s="16">
        <v>2.8166213761292656E-2</v>
      </c>
      <c r="M781" s="16">
        <v>3.4704968334715126E-2</v>
      </c>
      <c r="N781" s="16">
        <v>4.8468118232506997E-2</v>
      </c>
      <c r="O781" s="16">
        <v>7.194788174923536E-2</v>
      </c>
      <c r="P781" s="16">
        <v>0.14967822038318673</v>
      </c>
      <c r="Q781" s="16">
        <v>0.64240158152865168</v>
      </c>
    </row>
    <row r="782" spans="2:18" hidden="1" outlineLevel="2" x14ac:dyDescent="0.3">
      <c r="B782" s="1" t="s">
        <v>34</v>
      </c>
      <c r="C782" s="7" t="s">
        <v>231</v>
      </c>
      <c r="D782" s="8" t="s">
        <v>28</v>
      </c>
      <c r="E782" s="15">
        <v>8.9415126210530549E-2</v>
      </c>
      <c r="F782" s="15">
        <v>3.1375795485748155E-2</v>
      </c>
      <c r="G782" s="15">
        <v>3.2296795727605486E-2</v>
      </c>
      <c r="H782" s="15">
        <v>3.3853148589604837E-2</v>
      </c>
      <c r="I782" s="15">
        <v>4.0093875917543056E-2</v>
      </c>
      <c r="J782" s="15">
        <v>4.1728621012228628E-2</v>
      </c>
      <c r="K782" s="15">
        <v>5.0071334794061888E-2</v>
      </c>
      <c r="L782" s="15">
        <v>4.8323332855075972E-2</v>
      </c>
      <c r="M782" s="15">
        <v>5.6369746562075135E-2</v>
      </c>
      <c r="N782" s="15">
        <v>6.8900055690193071E-2</v>
      </c>
      <c r="O782" s="15">
        <v>9.1308704343065233E-2</v>
      </c>
      <c r="P782" s="15">
        <v>0.12613489997369132</v>
      </c>
      <c r="Q782" s="15">
        <v>0.4381954331195928</v>
      </c>
    </row>
    <row r="783" spans="2:18" hidden="1" outlineLevel="2" x14ac:dyDescent="0.3">
      <c r="B783" s="1" t="s">
        <v>34</v>
      </c>
      <c r="C783" s="11" t="s">
        <v>231</v>
      </c>
      <c r="D783" s="12" t="s">
        <v>35</v>
      </c>
      <c r="E783" s="16">
        <v>0.6514019490038675</v>
      </c>
      <c r="F783" s="16">
        <v>0.25543170151032873</v>
      </c>
      <c r="G783" s="16">
        <v>0.22695429836301725</v>
      </c>
      <c r="H783" s="16">
        <v>0.23803066352099189</v>
      </c>
      <c r="I783" s="16">
        <v>0.46138920732914646</v>
      </c>
      <c r="J783" s="16">
        <v>0.28796499491711558</v>
      </c>
      <c r="K783" s="16">
        <v>0.4102340507190364</v>
      </c>
      <c r="L783" s="16">
        <v>0.30612888081668077</v>
      </c>
      <c r="M783" s="16">
        <v>0.40241295241836778</v>
      </c>
      <c r="N783" s="16">
        <v>0.53208572753576089</v>
      </c>
      <c r="O783" s="16">
        <v>0.61928227077260301</v>
      </c>
      <c r="P783" s="16">
        <v>0.72402010107940296</v>
      </c>
      <c r="Q783" s="16">
        <v>0.91675707232455084</v>
      </c>
    </row>
    <row r="784" spans="2:18" hidden="1" outlineLevel="2" x14ac:dyDescent="0.3">
      <c r="C784" s="4" t="s">
        <v>234</v>
      </c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6"/>
    </row>
    <row r="785" spans="2:18" hidden="1" outlineLevel="2" x14ac:dyDescent="0.3">
      <c r="B785" s="2" t="s">
        <v>37</v>
      </c>
      <c r="C785" s="7" t="s">
        <v>231</v>
      </c>
      <c r="D785" s="8" t="s">
        <v>22</v>
      </c>
      <c r="E785" s="9">
        <v>5997238.7599999998</v>
      </c>
      <c r="F785" s="9">
        <v>377532.25999999983</v>
      </c>
      <c r="G785" s="9">
        <v>398156.33999999979</v>
      </c>
      <c r="H785" s="9">
        <v>399745.0299999998</v>
      </c>
      <c r="I785" s="9">
        <v>454789.6399999999</v>
      </c>
      <c r="J785" s="9">
        <v>448944.07000000041</v>
      </c>
      <c r="K785" s="9">
        <v>544461.17999999982</v>
      </c>
      <c r="L785" s="9">
        <v>503075.84000000032</v>
      </c>
      <c r="M785" s="9">
        <v>571153.59000000008</v>
      </c>
      <c r="N785" s="9">
        <v>573353.32000000053</v>
      </c>
      <c r="O785" s="9">
        <v>554729.29999999993</v>
      </c>
      <c r="P785" s="9">
        <v>569050.10000000009</v>
      </c>
      <c r="Q785" s="9">
        <v>602248.08999999973</v>
      </c>
    </row>
    <row r="786" spans="2:18" hidden="1" outlineLevel="2" x14ac:dyDescent="0.3">
      <c r="B786" s="2" t="s">
        <v>37</v>
      </c>
      <c r="C786" s="11" t="s">
        <v>231</v>
      </c>
      <c r="D786" s="12" t="s">
        <v>23</v>
      </c>
      <c r="E786" s="13">
        <v>5406525.7300000004</v>
      </c>
      <c r="F786" s="13">
        <v>337843.47999999981</v>
      </c>
      <c r="G786" s="13">
        <v>360020.35999999981</v>
      </c>
      <c r="H786" s="13">
        <v>361076.0999999998</v>
      </c>
      <c r="I786" s="13">
        <v>408349.66999999993</v>
      </c>
      <c r="J786" s="13">
        <v>399683.23000000039</v>
      </c>
      <c r="K786" s="13">
        <v>492242.81999999977</v>
      </c>
      <c r="L786" s="13">
        <v>455190.9500000003</v>
      </c>
      <c r="M786" s="13">
        <v>518493.2300000001</v>
      </c>
      <c r="N786" s="13">
        <v>517703.71000000054</v>
      </c>
      <c r="O786" s="13">
        <v>499573.21999999991</v>
      </c>
      <c r="P786" s="13">
        <v>512348.16000000009</v>
      </c>
      <c r="Q786" s="13">
        <v>544000.7999999997</v>
      </c>
      <c r="R786" s="14"/>
    </row>
    <row r="787" spans="2:18" hidden="1" outlineLevel="2" x14ac:dyDescent="0.3">
      <c r="B787" s="2" t="s">
        <v>37</v>
      </c>
      <c r="C787" s="7" t="s">
        <v>231</v>
      </c>
      <c r="D787" s="8" t="s">
        <v>24</v>
      </c>
      <c r="E787" s="9">
        <v>590713.03</v>
      </c>
      <c r="F787" s="9">
        <v>39688.780000000006</v>
      </c>
      <c r="G787" s="9">
        <v>38135.979999999996</v>
      </c>
      <c r="H787" s="9">
        <v>38668.93</v>
      </c>
      <c r="I787" s="9">
        <v>46439.969999999994</v>
      </c>
      <c r="J787" s="9">
        <v>49260.840000000004</v>
      </c>
      <c r="K787" s="9">
        <v>52218.360000000008</v>
      </c>
      <c r="L787" s="9">
        <v>47884.890000000007</v>
      </c>
      <c r="M787" s="9">
        <v>52660.36</v>
      </c>
      <c r="N787" s="9">
        <v>55649.610000000008</v>
      </c>
      <c r="O787" s="9">
        <v>55156.08</v>
      </c>
      <c r="P787" s="9">
        <v>56701.94</v>
      </c>
      <c r="Q787" s="9">
        <v>58247.290000000008</v>
      </c>
    </row>
    <row r="788" spans="2:18" hidden="1" outlineLevel="2" x14ac:dyDescent="0.3">
      <c r="C788" s="4" t="s">
        <v>38</v>
      </c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6"/>
    </row>
    <row r="789" spans="2:18" hidden="1" outlineLevel="2" x14ac:dyDescent="0.3">
      <c r="B789" s="1" t="s">
        <v>38</v>
      </c>
      <c r="C789" s="7" t="s">
        <v>231</v>
      </c>
      <c r="D789" s="8" t="s">
        <v>26</v>
      </c>
      <c r="E789" s="15">
        <v>9.853337780260582E-3</v>
      </c>
      <c r="F789" s="15">
        <v>7.2108356694506603E-3</v>
      </c>
      <c r="G789" s="15">
        <v>7.1738320921247972E-3</v>
      </c>
      <c r="H789" s="15">
        <v>7.4976270859357201E-3</v>
      </c>
      <c r="I789" s="15">
        <v>9.0074619334199971E-3</v>
      </c>
      <c r="J789" s="15">
        <v>9.0779527274805014E-3</v>
      </c>
      <c r="K789" s="15">
        <v>1.0496716483784389E-2</v>
      </c>
      <c r="L789" s="15">
        <v>1.0678435801163094E-2</v>
      </c>
      <c r="M789" s="15">
        <v>1.13503806525302E-2</v>
      </c>
      <c r="N789" s="15">
        <v>1.1266568640063214E-2</v>
      </c>
      <c r="O789" s="15">
        <v>1.1462823349476911E-2</v>
      </c>
      <c r="P789" s="15">
        <v>1.1692957541967523E-2</v>
      </c>
      <c r="Q789" s="15">
        <v>1.1977577603702792E-2</v>
      </c>
    </row>
    <row r="790" spans="2:18" hidden="1" outlineLevel="2" x14ac:dyDescent="0.3">
      <c r="B790" s="1" t="s">
        <v>38</v>
      </c>
      <c r="C790" s="11" t="s">
        <v>231</v>
      </c>
      <c r="D790" s="12" t="s">
        <v>27</v>
      </c>
      <c r="E790" s="16">
        <v>9.1695950019030515E-3</v>
      </c>
      <c r="F790" s="16">
        <v>6.6636813560724201E-3</v>
      </c>
      <c r="G790" s="16">
        <v>6.6867999929721205E-3</v>
      </c>
      <c r="H790" s="16">
        <v>6.9948053329192657E-3</v>
      </c>
      <c r="I790" s="16">
        <v>8.3331189035527019E-3</v>
      </c>
      <c r="J790" s="16">
        <v>8.3347895324164204E-3</v>
      </c>
      <c r="K790" s="16">
        <v>9.791154157702835E-3</v>
      </c>
      <c r="L790" s="16">
        <v>9.9850070756028961E-3</v>
      </c>
      <c r="M790" s="16">
        <v>1.06266595974485E-2</v>
      </c>
      <c r="N790" s="16">
        <v>1.0478477261853842E-2</v>
      </c>
      <c r="O790" s="16">
        <v>1.0673441646398552E-2</v>
      </c>
      <c r="P790" s="16">
        <v>1.0903143498006305E-2</v>
      </c>
      <c r="Q790" s="16">
        <v>1.1183906195157627E-2</v>
      </c>
    </row>
    <row r="791" spans="2:18" hidden="1" outlineLevel="2" x14ac:dyDescent="0.3">
      <c r="B791" s="1" t="s">
        <v>38</v>
      </c>
      <c r="C791" s="7" t="s">
        <v>231</v>
      </c>
      <c r="D791" s="8" t="s">
        <v>28</v>
      </c>
      <c r="E791" s="15">
        <v>3.1031318768977224E-2</v>
      </c>
      <c r="F791" s="15">
        <v>2.3951938755405851E-2</v>
      </c>
      <c r="G791" s="15">
        <v>2.2963091405513593E-2</v>
      </c>
      <c r="H791" s="15">
        <v>2.280547466376711E-2</v>
      </c>
      <c r="I791" s="15">
        <v>3.1228562710928262E-2</v>
      </c>
      <c r="J791" s="15">
        <v>3.2824760129959045E-2</v>
      </c>
      <c r="K791" s="15">
        <v>3.2730008978596029E-2</v>
      </c>
      <c r="L791" s="15">
        <v>3.1421862389250155E-2</v>
      </c>
      <c r="M791" s="15">
        <v>3.4452923568353756E-2</v>
      </c>
      <c r="N791" s="15">
        <v>3.7514828825916981E-2</v>
      </c>
      <c r="O791" s="15">
        <v>3.4721793668501817E-2</v>
      </c>
      <c r="P791" s="15">
        <v>3.3848119954683523E-2</v>
      </c>
      <c r="Q791" s="15">
        <v>3.5518849559660726E-2</v>
      </c>
    </row>
    <row r="792" spans="2:18" hidden="1" outlineLevel="2" x14ac:dyDescent="0.3">
      <c r="B792" s="1" t="s">
        <v>38</v>
      </c>
      <c r="C792" s="11" t="s">
        <v>231</v>
      </c>
      <c r="D792" s="12" t="s">
        <v>35</v>
      </c>
      <c r="E792" s="16">
        <v>0.20699877726751709</v>
      </c>
      <c r="F792" s="16">
        <v>0.18119284700055582</v>
      </c>
      <c r="G792" s="16">
        <v>0.14559351344949745</v>
      </c>
      <c r="H792" s="16">
        <v>0.14952815714543141</v>
      </c>
      <c r="I792" s="16">
        <v>0.39639433314023975</v>
      </c>
      <c r="J792" s="16">
        <v>0.17430278643932334</v>
      </c>
      <c r="K792" s="16">
        <v>0.26972231007467495</v>
      </c>
      <c r="L792" s="16">
        <v>0.16348036017840534</v>
      </c>
      <c r="M792" s="16">
        <v>0.21613827343519731</v>
      </c>
      <c r="N792" s="16">
        <v>0.26112396330094262</v>
      </c>
      <c r="O792" s="16">
        <v>0.25688565851307155</v>
      </c>
      <c r="P792" s="16">
        <v>0.20606144713251759</v>
      </c>
      <c r="Q792" s="16">
        <v>0.20748913039464056</v>
      </c>
    </row>
    <row r="793" spans="2:18" hidden="1" outlineLevel="2" x14ac:dyDescent="0.3">
      <c r="C793" s="4" t="s">
        <v>235</v>
      </c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6"/>
    </row>
    <row r="794" spans="2:18" hidden="1" outlineLevel="2" x14ac:dyDescent="0.3">
      <c r="B794" s="2" t="s">
        <v>40</v>
      </c>
      <c r="C794" s="7" t="s">
        <v>231</v>
      </c>
      <c r="D794" s="8" t="s">
        <v>22</v>
      </c>
      <c r="E794" s="9">
        <v>3147638.1299999971</v>
      </c>
      <c r="F794" s="9">
        <v>214004.14999999982</v>
      </c>
      <c r="G794" s="9">
        <v>236795.8499999998</v>
      </c>
      <c r="H794" s="9">
        <v>225385.56999999975</v>
      </c>
      <c r="I794" s="9">
        <v>248729.52999999977</v>
      </c>
      <c r="J794" s="9">
        <v>228491.11999999988</v>
      </c>
      <c r="K794" s="9">
        <v>282909.2999999997</v>
      </c>
      <c r="L794" s="9">
        <v>241523.06999999992</v>
      </c>
      <c r="M794" s="9">
        <v>261900.18999999983</v>
      </c>
      <c r="N794" s="9">
        <v>293640.97999999986</v>
      </c>
      <c r="O794" s="9">
        <v>285748.66999999975</v>
      </c>
      <c r="P794" s="9">
        <v>307549.62999999966</v>
      </c>
      <c r="Q794" s="9">
        <v>320960.06999999954</v>
      </c>
    </row>
    <row r="795" spans="2:18" hidden="1" outlineLevel="2" x14ac:dyDescent="0.3">
      <c r="B795" s="2" t="s">
        <v>40</v>
      </c>
      <c r="C795" s="11" t="s">
        <v>231</v>
      </c>
      <c r="D795" s="12" t="s">
        <v>23</v>
      </c>
      <c r="E795" s="13">
        <v>2725810.2099999972</v>
      </c>
      <c r="F795" s="13">
        <v>181006.66999999981</v>
      </c>
      <c r="G795" s="13">
        <v>203532.45999999982</v>
      </c>
      <c r="H795" s="13">
        <v>191905.91999999975</v>
      </c>
      <c r="I795" s="13">
        <v>215259.09999999977</v>
      </c>
      <c r="J795" s="13">
        <v>195311.55999999988</v>
      </c>
      <c r="K795" s="13">
        <v>244710.08999999971</v>
      </c>
      <c r="L795" s="13">
        <v>209778.12999999992</v>
      </c>
      <c r="M795" s="13">
        <v>227079.50999999983</v>
      </c>
      <c r="N795" s="13">
        <v>253756.89999999988</v>
      </c>
      <c r="O795" s="13">
        <v>249657.14999999973</v>
      </c>
      <c r="P795" s="13">
        <v>270882.73999999964</v>
      </c>
      <c r="Q795" s="13">
        <v>282929.97999999952</v>
      </c>
      <c r="R795" s="14"/>
    </row>
    <row r="796" spans="2:18" hidden="1" outlineLevel="2" x14ac:dyDescent="0.3">
      <c r="B796" s="2" t="s">
        <v>40</v>
      </c>
      <c r="C796" s="7" t="s">
        <v>231</v>
      </c>
      <c r="D796" s="8" t="s">
        <v>24</v>
      </c>
      <c r="E796" s="9">
        <v>421827.92000000004</v>
      </c>
      <c r="F796" s="9">
        <v>32997.480000000003</v>
      </c>
      <c r="G796" s="9">
        <v>33263.39</v>
      </c>
      <c r="H796" s="9">
        <v>33479.649999999994</v>
      </c>
      <c r="I796" s="9">
        <v>33470.429999999993</v>
      </c>
      <c r="J796" s="9">
        <v>33179.56</v>
      </c>
      <c r="K796" s="9">
        <v>38199.210000000006</v>
      </c>
      <c r="L796" s="9">
        <v>31744.940000000006</v>
      </c>
      <c r="M796" s="9">
        <v>34820.679999999993</v>
      </c>
      <c r="N796" s="9">
        <v>39884.080000000002</v>
      </c>
      <c r="O796" s="9">
        <v>36091.519999999997</v>
      </c>
      <c r="P796" s="9">
        <v>36666.889999999992</v>
      </c>
      <c r="Q796" s="9">
        <v>38030.090000000004</v>
      </c>
    </row>
    <row r="797" spans="2:18" hidden="1" outlineLevel="2" x14ac:dyDescent="0.3">
      <c r="C797" s="4" t="s">
        <v>41</v>
      </c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6"/>
    </row>
    <row r="798" spans="2:18" hidden="1" outlineLevel="2" x14ac:dyDescent="0.3">
      <c r="B798" s="1" t="s">
        <v>41</v>
      </c>
      <c r="C798" s="7" t="s">
        <v>231</v>
      </c>
      <c r="D798" s="8" t="s">
        <v>26</v>
      </c>
      <c r="E798" s="15">
        <v>5.1715035779095345E-3</v>
      </c>
      <c r="F798" s="15">
        <v>4.0874619780319407E-3</v>
      </c>
      <c r="G798" s="15">
        <v>4.2664991043768613E-3</v>
      </c>
      <c r="H798" s="15">
        <v>4.2273369963125255E-3</v>
      </c>
      <c r="I798" s="15">
        <v>4.9262814632110912E-3</v>
      </c>
      <c r="J798" s="15">
        <v>4.6202449806477487E-3</v>
      </c>
      <c r="K798" s="15">
        <v>5.4542340607752803E-3</v>
      </c>
      <c r="L798" s="15">
        <v>5.1266397477859752E-3</v>
      </c>
      <c r="M798" s="15">
        <v>5.2046715656115915E-3</v>
      </c>
      <c r="N798" s="15">
        <v>5.770135344651749E-3</v>
      </c>
      <c r="O798" s="15">
        <v>5.9046575087307812E-3</v>
      </c>
      <c r="P798" s="15">
        <v>6.3195925378763951E-3</v>
      </c>
      <c r="Q798" s="15">
        <v>6.3832898932313373E-3</v>
      </c>
    </row>
    <row r="799" spans="2:18" hidden="1" outlineLevel="2" x14ac:dyDescent="0.3">
      <c r="B799" s="1" t="s">
        <v>41</v>
      </c>
      <c r="C799" s="11" t="s">
        <v>231</v>
      </c>
      <c r="D799" s="12" t="s">
        <v>27</v>
      </c>
      <c r="E799" s="16">
        <v>4.6230383292289031E-3</v>
      </c>
      <c r="F799" s="16">
        <v>3.5702058604290734E-3</v>
      </c>
      <c r="G799" s="16">
        <v>3.7802885706175E-3</v>
      </c>
      <c r="H799" s="16">
        <v>3.7176222758437266E-3</v>
      </c>
      <c r="I799" s="16">
        <v>4.3927540712148487E-3</v>
      </c>
      <c r="J799" s="16">
        <v>4.0729273175857767E-3</v>
      </c>
      <c r="K799" s="16">
        <v>4.8675046497079081E-3</v>
      </c>
      <c r="L799" s="16">
        <v>4.6016646692047421E-3</v>
      </c>
      <c r="M799" s="16">
        <v>4.6540562435605972E-3</v>
      </c>
      <c r="N799" s="16">
        <v>5.1361152244563113E-3</v>
      </c>
      <c r="O799" s="16">
        <v>5.3339548948023426E-3</v>
      </c>
      <c r="P799" s="16">
        <v>5.7645827894709884E-3</v>
      </c>
      <c r="Q799" s="16">
        <v>5.8166501889663031E-3</v>
      </c>
    </row>
    <row r="800" spans="2:18" hidden="1" outlineLevel="2" x14ac:dyDescent="0.3">
      <c r="B800" s="1" t="s">
        <v>41</v>
      </c>
      <c r="C800" s="7" t="s">
        <v>231</v>
      </c>
      <c r="D800" s="8" t="s">
        <v>28</v>
      </c>
      <c r="E800" s="15">
        <v>2.2159451351825815E-2</v>
      </c>
      <c r="F800" s="15">
        <v>1.9913779663741981E-2</v>
      </c>
      <c r="G800" s="15">
        <v>2.0029123809778768E-2</v>
      </c>
      <c r="H800" s="15">
        <v>1.9745033281934367E-2</v>
      </c>
      <c r="I800" s="15">
        <v>2.2507194173827731E-2</v>
      </c>
      <c r="J800" s="15">
        <v>2.2109064689469032E-2</v>
      </c>
      <c r="K800" s="15">
        <v>2.3942929005722799E-2</v>
      </c>
      <c r="L800" s="15">
        <v>2.0830895429330688E-2</v>
      </c>
      <c r="M800" s="15">
        <v>2.2781352551294827E-2</v>
      </c>
      <c r="N800" s="15">
        <v>2.68868808618637E-2</v>
      </c>
      <c r="O800" s="15">
        <v>2.2720293222843368E-2</v>
      </c>
      <c r="P800" s="15">
        <v>2.1888233296518345E-2</v>
      </c>
      <c r="Q800" s="15">
        <v>2.3190521747026474E-2</v>
      </c>
    </row>
    <row r="801" spans="2:18" hidden="1" outlineLevel="2" x14ac:dyDescent="0.3">
      <c r="B801" s="1" t="s">
        <v>41</v>
      </c>
      <c r="C801" s="11" t="s">
        <v>231</v>
      </c>
      <c r="D801" s="12" t="s">
        <v>35</v>
      </c>
      <c r="E801" s="16">
        <v>0.13700214967070012</v>
      </c>
      <c r="F801" s="16">
        <v>0.12543754581019051</v>
      </c>
      <c r="G801" s="16">
        <v>0.10134397649764101</v>
      </c>
      <c r="H801" s="16">
        <v>9.9130221318294812E-2</v>
      </c>
      <c r="I801" s="16">
        <v>0.35916244136541753</v>
      </c>
      <c r="J801" s="16">
        <v>0.10743866366913134</v>
      </c>
      <c r="K801" s="16">
        <v>0.19191509776086563</v>
      </c>
      <c r="L801" s="16">
        <v>9.3824142399308086E-2</v>
      </c>
      <c r="M801" s="16">
        <v>0.12643727309015285</v>
      </c>
      <c r="N801" s="16">
        <v>0.18099620970028432</v>
      </c>
      <c r="O801" s="16">
        <v>0.17806859355043733</v>
      </c>
      <c r="P801" s="16">
        <v>0.14027315300115073</v>
      </c>
      <c r="Q801" s="16">
        <v>0.13952939071685408</v>
      </c>
    </row>
    <row r="802" spans="2:18" hidden="1" outlineLevel="2" x14ac:dyDescent="0.3">
      <c r="C802" s="4" t="s">
        <v>236</v>
      </c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6"/>
    </row>
    <row r="803" spans="2:18" hidden="1" outlineLevel="2" x14ac:dyDescent="0.3">
      <c r="B803" s="2" t="s">
        <v>43</v>
      </c>
      <c r="C803" s="7" t="s">
        <v>231</v>
      </c>
      <c r="D803" s="8" t="s">
        <v>22</v>
      </c>
      <c r="E803" s="9">
        <v>1974902.51</v>
      </c>
      <c r="F803" s="9">
        <v>144525.10000000009</v>
      </c>
      <c r="G803" s="9">
        <v>157877.94999999978</v>
      </c>
      <c r="H803" s="9">
        <v>143673.56000000008</v>
      </c>
      <c r="I803" s="9">
        <v>155969.09000000008</v>
      </c>
      <c r="J803" s="9">
        <v>152367.69</v>
      </c>
      <c r="K803" s="9">
        <v>178048.57000000009</v>
      </c>
      <c r="L803" s="9">
        <v>160955.59000000005</v>
      </c>
      <c r="M803" s="9">
        <v>166224.49000000017</v>
      </c>
      <c r="N803" s="9">
        <v>177987.23999999987</v>
      </c>
      <c r="O803" s="9">
        <v>188356.56999999986</v>
      </c>
      <c r="P803" s="9">
        <v>177395.39999999994</v>
      </c>
      <c r="Q803" s="9">
        <v>171521.25999999992</v>
      </c>
    </row>
    <row r="804" spans="2:18" hidden="1" outlineLevel="2" x14ac:dyDescent="0.3">
      <c r="B804" s="2" t="s">
        <v>43</v>
      </c>
      <c r="C804" s="11" t="s">
        <v>231</v>
      </c>
      <c r="D804" s="12" t="s">
        <v>23</v>
      </c>
      <c r="E804" s="13">
        <v>1765781.28</v>
      </c>
      <c r="F804" s="13">
        <v>128848.4700000001</v>
      </c>
      <c r="G804" s="13">
        <v>141943.70999999979</v>
      </c>
      <c r="H804" s="13">
        <v>127288.16000000009</v>
      </c>
      <c r="I804" s="13">
        <v>139745.0400000001</v>
      </c>
      <c r="J804" s="13">
        <v>135352.84</v>
      </c>
      <c r="K804" s="13">
        <v>159709.03000000009</v>
      </c>
      <c r="L804" s="13">
        <v>145051.46000000005</v>
      </c>
      <c r="M804" s="13">
        <v>148651.35000000015</v>
      </c>
      <c r="N804" s="13">
        <v>158800.23999999987</v>
      </c>
      <c r="O804" s="13">
        <v>169927.09999999986</v>
      </c>
      <c r="P804" s="13">
        <v>158591.76999999993</v>
      </c>
      <c r="Q804" s="13">
        <v>151872.10999999993</v>
      </c>
      <c r="R804" s="14"/>
    </row>
    <row r="805" spans="2:18" hidden="1" outlineLevel="2" x14ac:dyDescent="0.3">
      <c r="B805" s="2" t="s">
        <v>43</v>
      </c>
      <c r="C805" s="7" t="s">
        <v>231</v>
      </c>
      <c r="D805" s="8" t="s">
        <v>24</v>
      </c>
      <c r="E805" s="9">
        <v>209121.22999999998</v>
      </c>
      <c r="F805" s="9">
        <v>15676.630000000003</v>
      </c>
      <c r="G805" s="9">
        <v>15934.24</v>
      </c>
      <c r="H805" s="9">
        <v>16385.400000000001</v>
      </c>
      <c r="I805" s="9">
        <v>16224.049999999997</v>
      </c>
      <c r="J805" s="9">
        <v>17014.849999999999</v>
      </c>
      <c r="K805" s="9">
        <v>18339.539999999997</v>
      </c>
      <c r="L805" s="9">
        <v>15904.130000000003</v>
      </c>
      <c r="M805" s="9">
        <v>17573.14</v>
      </c>
      <c r="N805" s="9">
        <v>19187</v>
      </c>
      <c r="O805" s="9">
        <v>18429.469999999998</v>
      </c>
      <c r="P805" s="9">
        <v>18803.629999999997</v>
      </c>
      <c r="Q805" s="9">
        <v>19649.149999999998</v>
      </c>
    </row>
    <row r="806" spans="2:18" hidden="1" outlineLevel="2" x14ac:dyDescent="0.3">
      <c r="C806" s="4" t="s">
        <v>44</v>
      </c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6"/>
    </row>
    <row r="807" spans="2:18" hidden="1" outlineLevel="2" x14ac:dyDescent="0.3">
      <c r="B807" s="1" t="s">
        <v>44</v>
      </c>
      <c r="C807" s="7" t="s">
        <v>231</v>
      </c>
      <c r="D807" s="8" t="s">
        <v>26</v>
      </c>
      <c r="E807" s="15">
        <v>3.2447234957366368E-3</v>
      </c>
      <c r="F807" s="15">
        <v>2.7604177354563679E-3</v>
      </c>
      <c r="G807" s="15">
        <v>2.8445858838989555E-3</v>
      </c>
      <c r="H807" s="15">
        <v>2.6947446350710402E-3</v>
      </c>
      <c r="I807" s="15">
        <v>3.0890889268391395E-3</v>
      </c>
      <c r="J807" s="15">
        <v>3.0809777418719492E-3</v>
      </c>
      <c r="K807" s="15">
        <v>3.4326145339383797E-3</v>
      </c>
      <c r="L807" s="15">
        <v>3.4164907117251509E-3</v>
      </c>
      <c r="M807" s="15">
        <v>3.3033342839930346E-3</v>
      </c>
      <c r="N807" s="15">
        <v>3.4975038716360822E-3</v>
      </c>
      <c r="O807" s="15">
        <v>3.8921652211689212E-3</v>
      </c>
      <c r="P807" s="15">
        <v>3.6451568681568538E-3</v>
      </c>
      <c r="Q807" s="15">
        <v>3.4112340685628138E-3</v>
      </c>
    </row>
    <row r="808" spans="2:18" hidden="1" outlineLevel="2" x14ac:dyDescent="0.3">
      <c r="B808" s="1" t="s">
        <v>44</v>
      </c>
      <c r="C808" s="11" t="s">
        <v>231</v>
      </c>
      <c r="D808" s="12" t="s">
        <v>27</v>
      </c>
      <c r="E808" s="16">
        <v>2.994806648139631E-3</v>
      </c>
      <c r="F808" s="16">
        <v>2.5414287921065037E-3</v>
      </c>
      <c r="G808" s="16">
        <v>2.6363764511274745E-3</v>
      </c>
      <c r="H808" s="16">
        <v>2.465840027588317E-3</v>
      </c>
      <c r="I808" s="16">
        <v>2.8517521135788589E-3</v>
      </c>
      <c r="J808" s="16">
        <v>2.8225788557974612E-3</v>
      </c>
      <c r="K808" s="16">
        <v>3.1767568150759175E-3</v>
      </c>
      <c r="L808" s="16">
        <v>3.1818291959155387E-3</v>
      </c>
      <c r="M808" s="16">
        <v>3.0466497993641641E-3</v>
      </c>
      <c r="N808" s="16">
        <v>3.2141641480933755E-3</v>
      </c>
      <c r="O808" s="16">
        <v>3.6305128325167832E-3</v>
      </c>
      <c r="P808" s="16">
        <v>3.374948835402884E-3</v>
      </c>
      <c r="Q808" s="16">
        <v>3.1222811288157313E-3</v>
      </c>
    </row>
    <row r="809" spans="2:18" hidden="1" outlineLevel="2" x14ac:dyDescent="0.3">
      <c r="B809" s="1" t="s">
        <v>44</v>
      </c>
      <c r="C809" s="7" t="s">
        <v>231</v>
      </c>
      <c r="D809" s="8" t="s">
        <v>28</v>
      </c>
      <c r="E809" s="15">
        <v>1.0985550038553581E-2</v>
      </c>
      <c r="F809" s="15">
        <v>9.460751417684243E-3</v>
      </c>
      <c r="G809" s="15">
        <v>9.5945983188944119E-3</v>
      </c>
      <c r="H809" s="15">
        <v>9.6634901600765686E-3</v>
      </c>
      <c r="I809" s="15">
        <v>1.0909864128900937E-2</v>
      </c>
      <c r="J809" s="15">
        <v>1.1337776008229529E-2</v>
      </c>
      <c r="K809" s="15">
        <v>1.1495062442851917E-2</v>
      </c>
      <c r="L809" s="15">
        <v>1.0436222872825751E-2</v>
      </c>
      <c r="M809" s="15">
        <v>1.1497187814059381E-2</v>
      </c>
      <c r="N809" s="15">
        <v>1.2934448609484757E-2</v>
      </c>
      <c r="O809" s="15">
        <v>1.1601699300600118E-2</v>
      </c>
      <c r="P809" s="15">
        <v>1.1224792728846413E-2</v>
      </c>
      <c r="Q809" s="15">
        <v>1.1981934315316771E-2</v>
      </c>
    </row>
    <row r="810" spans="2:18" hidden="1" outlineLevel="2" x14ac:dyDescent="0.3">
      <c r="B810" s="1" t="s">
        <v>44</v>
      </c>
      <c r="C810" s="11" t="s">
        <v>231</v>
      </c>
      <c r="D810" s="12" t="s">
        <v>35</v>
      </c>
      <c r="E810" s="16">
        <v>9.9604401867834383E-2</v>
      </c>
      <c r="F810" s="16">
        <v>9.686297484531245E-2</v>
      </c>
      <c r="G810" s="16">
        <v>7.5188573108704901E-2</v>
      </c>
      <c r="H810" s="16">
        <v>7.0144690503411072E-2</v>
      </c>
      <c r="I810" s="16">
        <v>0.35144239248287595</v>
      </c>
      <c r="J810" s="16">
        <v>8.0268673231644119E-2</v>
      </c>
      <c r="K810" s="16">
        <v>0.14946634503790876</v>
      </c>
      <c r="L810" s="16">
        <v>6.9000074544928597E-2</v>
      </c>
      <c r="M810" s="16">
        <v>9.1862914722262559E-2</v>
      </c>
      <c r="N810" s="16">
        <v>0.133954026466922</v>
      </c>
      <c r="O810" s="16">
        <v>0.14280660963421984</v>
      </c>
      <c r="P810" s="16">
        <v>9.4111179251824786E-2</v>
      </c>
      <c r="Q810" s="16">
        <v>8.6655595121521392E-2</v>
      </c>
    </row>
    <row r="811" spans="2:18" hidden="1" outlineLevel="2" x14ac:dyDescent="0.3">
      <c r="C811" s="4" t="s">
        <v>237</v>
      </c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6"/>
    </row>
    <row r="812" spans="2:18" hidden="1" outlineLevel="2" x14ac:dyDescent="0.3">
      <c r="B812" s="2" t="s">
        <v>46</v>
      </c>
      <c r="C812" s="7" t="s">
        <v>231</v>
      </c>
      <c r="D812" s="8" t="s">
        <v>22</v>
      </c>
      <c r="E812" s="9">
        <v>1294756.4100000004</v>
      </c>
      <c r="F812" s="9">
        <v>92241.199999999953</v>
      </c>
      <c r="G812" s="9">
        <v>99677.300000000076</v>
      </c>
      <c r="H812" s="9">
        <v>89686.430000000022</v>
      </c>
      <c r="I812" s="9">
        <v>102421.03000000003</v>
      </c>
      <c r="J812" s="9">
        <v>94387.730000000069</v>
      </c>
      <c r="K812" s="9">
        <v>114830.36000000006</v>
      </c>
      <c r="L812" s="9">
        <v>102246.01999999996</v>
      </c>
      <c r="M812" s="9">
        <v>116163.96000000005</v>
      </c>
      <c r="N812" s="9">
        <v>126055.47</v>
      </c>
      <c r="O812" s="9">
        <v>130478.08999999992</v>
      </c>
      <c r="P812" s="9">
        <v>113414.14000000004</v>
      </c>
      <c r="Q812" s="9">
        <v>113154.68</v>
      </c>
    </row>
    <row r="813" spans="2:18" hidden="1" outlineLevel="2" x14ac:dyDescent="0.3">
      <c r="B813" s="2" t="s">
        <v>46</v>
      </c>
      <c r="C813" s="11" t="s">
        <v>231</v>
      </c>
      <c r="D813" s="12" t="s">
        <v>23</v>
      </c>
      <c r="E813" s="13">
        <v>1146896.5900000003</v>
      </c>
      <c r="F813" s="13">
        <v>80655.789999999964</v>
      </c>
      <c r="G813" s="13">
        <v>87897.900000000067</v>
      </c>
      <c r="H813" s="13">
        <v>77795.930000000022</v>
      </c>
      <c r="I813" s="13">
        <v>90351.510000000024</v>
      </c>
      <c r="J813" s="13">
        <v>83622.580000000075</v>
      </c>
      <c r="K813" s="13">
        <v>101347.16000000006</v>
      </c>
      <c r="L813" s="13">
        <v>91062.889999999956</v>
      </c>
      <c r="M813" s="13">
        <v>103631.92000000004</v>
      </c>
      <c r="N813" s="13">
        <v>112078</v>
      </c>
      <c r="O813" s="13">
        <v>117683.68999999993</v>
      </c>
      <c r="P813" s="13">
        <v>100480.24000000003</v>
      </c>
      <c r="Q813" s="13">
        <v>100288.98</v>
      </c>
      <c r="R813" s="14"/>
    </row>
    <row r="814" spans="2:18" hidden="1" outlineLevel="2" x14ac:dyDescent="0.3">
      <c r="B814" s="2" t="s">
        <v>46</v>
      </c>
      <c r="C814" s="7" t="s">
        <v>231</v>
      </c>
      <c r="D814" s="8" t="s">
        <v>24</v>
      </c>
      <c r="E814" s="9">
        <v>147859.82</v>
      </c>
      <c r="F814" s="9">
        <v>11585.409999999996</v>
      </c>
      <c r="G814" s="9">
        <v>11779.400000000001</v>
      </c>
      <c r="H814" s="9">
        <v>11890.499999999998</v>
      </c>
      <c r="I814" s="9">
        <v>12069.519999999999</v>
      </c>
      <c r="J814" s="9">
        <v>10765.15</v>
      </c>
      <c r="K814" s="9">
        <v>13483.2</v>
      </c>
      <c r="L814" s="9">
        <v>11183.13</v>
      </c>
      <c r="M814" s="9">
        <v>12532.04</v>
      </c>
      <c r="N814" s="9">
        <v>13977.47</v>
      </c>
      <c r="O814" s="9">
        <v>12794.399999999998</v>
      </c>
      <c r="P814" s="9">
        <v>12933.900000000001</v>
      </c>
      <c r="Q814" s="9">
        <v>12865.699999999999</v>
      </c>
    </row>
    <row r="815" spans="2:18" hidden="1" outlineLevel="2" x14ac:dyDescent="0.3">
      <c r="C815" s="4" t="s">
        <v>47</v>
      </c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6"/>
    </row>
    <row r="816" spans="2:18" hidden="1" outlineLevel="2" x14ac:dyDescent="0.3">
      <c r="B816" s="1" t="s">
        <v>47</v>
      </c>
      <c r="C816" s="7" t="s">
        <v>231</v>
      </c>
      <c r="D816" s="8" t="s">
        <v>26</v>
      </c>
      <c r="E816" s="15">
        <v>2.127257686650375E-3</v>
      </c>
      <c r="F816" s="15">
        <v>1.7617994688796453E-3</v>
      </c>
      <c r="G816" s="15">
        <v>1.7959483292325621E-3</v>
      </c>
      <c r="H816" s="15">
        <v>1.6821607683499616E-3</v>
      </c>
      <c r="I816" s="15">
        <v>2.0285280221129663E-3</v>
      </c>
      <c r="J816" s="15">
        <v>1.9085837373777829E-3</v>
      </c>
      <c r="K816" s="15">
        <v>2.2138249280708989E-3</v>
      </c>
      <c r="L816" s="15">
        <v>2.1703041046344756E-3</v>
      </c>
      <c r="M816" s="15">
        <v>2.3084949253409973E-3</v>
      </c>
      <c r="N816" s="15">
        <v>2.4770286587168064E-3</v>
      </c>
      <c r="O816" s="15">
        <v>2.6961750472656648E-3</v>
      </c>
      <c r="P816" s="15">
        <v>2.3304568853933262E-3</v>
      </c>
      <c r="Q816" s="15">
        <v>2.2504329750919704E-3</v>
      </c>
    </row>
    <row r="817" spans="2:18" hidden="1" outlineLevel="2" x14ac:dyDescent="0.3">
      <c r="B817" s="1" t="s">
        <v>47</v>
      </c>
      <c r="C817" s="11" t="s">
        <v>231</v>
      </c>
      <c r="D817" s="12" t="s">
        <v>27</v>
      </c>
      <c r="E817" s="16">
        <v>1.9451636345701169E-3</v>
      </c>
      <c r="F817" s="16">
        <v>1.5908683041102123E-3</v>
      </c>
      <c r="G817" s="16">
        <v>1.6325623281479549E-3</v>
      </c>
      <c r="H817" s="16">
        <v>1.5070711853911525E-3</v>
      </c>
      <c r="I817" s="16">
        <v>1.8437871541454444E-3</v>
      </c>
      <c r="J817" s="16">
        <v>1.7438224877677621E-3</v>
      </c>
      <c r="K817" s="16">
        <v>2.0158865232516249E-3</v>
      </c>
      <c r="L817" s="16">
        <v>1.9975432309777847E-3</v>
      </c>
      <c r="M817" s="16">
        <v>2.1239643519935939E-3</v>
      </c>
      <c r="N817" s="16">
        <v>2.2684920966744735E-3</v>
      </c>
      <c r="O817" s="16">
        <v>2.5143261241022011E-3</v>
      </c>
      <c r="P817" s="16">
        <v>2.138292983103742E-3</v>
      </c>
      <c r="Q817" s="16">
        <v>2.0618031163337257E-3</v>
      </c>
    </row>
    <row r="818" spans="2:18" hidden="1" outlineLevel="2" x14ac:dyDescent="0.3">
      <c r="B818" s="1" t="s">
        <v>47</v>
      </c>
      <c r="C818" s="7" t="s">
        <v>231</v>
      </c>
      <c r="D818" s="8" t="s">
        <v>28</v>
      </c>
      <c r="E818" s="15">
        <v>7.7673675279239969E-3</v>
      </c>
      <c r="F818" s="15">
        <v>6.9917248848734171E-3</v>
      </c>
      <c r="G818" s="15">
        <v>7.0928146831969931E-3</v>
      </c>
      <c r="H818" s="15">
        <v>7.0125678804539657E-3</v>
      </c>
      <c r="I818" s="15">
        <v>8.1161499934389036E-3</v>
      </c>
      <c r="J818" s="15">
        <v>7.1733138637714777E-3</v>
      </c>
      <c r="K818" s="15">
        <v>8.4511512245923834E-3</v>
      </c>
      <c r="L818" s="15">
        <v>7.3383226303975011E-3</v>
      </c>
      <c r="M818" s="15">
        <v>8.199059335628393E-3</v>
      </c>
      <c r="N818" s="15">
        <v>9.4225708764066763E-3</v>
      </c>
      <c r="O818" s="15">
        <v>8.0543163493903037E-3</v>
      </c>
      <c r="P818" s="15">
        <v>7.7208680810900154E-3</v>
      </c>
      <c r="Q818" s="15">
        <v>7.8454270195184514E-3</v>
      </c>
    </row>
    <row r="819" spans="2:18" hidden="1" outlineLevel="2" x14ac:dyDescent="0.3">
      <c r="B819" s="1" t="s">
        <v>47</v>
      </c>
      <c r="C819" s="11" t="s">
        <v>231</v>
      </c>
      <c r="D819" s="12" t="s">
        <v>35</v>
      </c>
      <c r="E819" s="16">
        <v>7.2524973149983241E-2</v>
      </c>
      <c r="F819" s="16">
        <v>6.8451949542039356E-2</v>
      </c>
      <c r="G819" s="16">
        <v>5.1330257492375762E-2</v>
      </c>
      <c r="H819" s="16">
        <v>4.7090067415822702E-2</v>
      </c>
      <c r="I819" s="16">
        <v>0.35584116677482591</v>
      </c>
      <c r="J819" s="16">
        <v>5.4063948850871603E-2</v>
      </c>
      <c r="K819" s="16">
        <v>0.11333659165553425</v>
      </c>
      <c r="L819" s="16">
        <v>4.7080412699248807E-2</v>
      </c>
      <c r="M819" s="16">
        <v>7.0691176454834803E-2</v>
      </c>
      <c r="N819" s="16">
        <v>0.10954376233742166</v>
      </c>
      <c r="O819" s="16">
        <v>0.11540544832427314</v>
      </c>
      <c r="P819" s="16">
        <v>6.6418821435913059E-2</v>
      </c>
      <c r="Q819" s="16">
        <v>6.2591678634745518E-2</v>
      </c>
    </row>
    <row r="820" spans="2:18" hidden="1" outlineLevel="2" x14ac:dyDescent="0.3">
      <c r="C820" s="4" t="s">
        <v>238</v>
      </c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6"/>
    </row>
    <row r="821" spans="2:18" hidden="1" outlineLevel="2" x14ac:dyDescent="0.3">
      <c r="B821" s="2" t="s">
        <v>49</v>
      </c>
      <c r="C821" s="7" t="s">
        <v>231</v>
      </c>
      <c r="D821" s="8" t="s">
        <v>22</v>
      </c>
      <c r="E821" s="9">
        <v>1299369.4800000004</v>
      </c>
      <c r="F821" s="9">
        <v>94294.959999999992</v>
      </c>
      <c r="G821" s="9">
        <v>105411.09999999995</v>
      </c>
      <c r="H821" s="9">
        <v>97894.989999999903</v>
      </c>
      <c r="I821" s="9">
        <v>100217.02000000009</v>
      </c>
      <c r="J821" s="9">
        <v>96167.20000000007</v>
      </c>
      <c r="K821" s="9">
        <v>117470.81</v>
      </c>
      <c r="L821" s="9">
        <v>101277.68</v>
      </c>
      <c r="M821" s="9">
        <v>110554.82000000004</v>
      </c>
      <c r="N821" s="9">
        <v>116782.55000000003</v>
      </c>
      <c r="O821" s="9">
        <v>116734.38000000011</v>
      </c>
      <c r="P821" s="9">
        <v>119378.29999999996</v>
      </c>
      <c r="Q821" s="9">
        <v>123185.6700000001</v>
      </c>
    </row>
    <row r="822" spans="2:18" hidden="1" outlineLevel="2" x14ac:dyDescent="0.3">
      <c r="B822" s="2" t="s">
        <v>49</v>
      </c>
      <c r="C822" s="11" t="s">
        <v>231</v>
      </c>
      <c r="D822" s="12" t="s">
        <v>23</v>
      </c>
      <c r="E822" s="13">
        <v>1164409.6800000002</v>
      </c>
      <c r="F822" s="13">
        <v>83835.139999999985</v>
      </c>
      <c r="G822" s="13">
        <v>94898.78999999995</v>
      </c>
      <c r="H822" s="13">
        <v>87197.849999999904</v>
      </c>
      <c r="I822" s="13">
        <v>89469.600000000093</v>
      </c>
      <c r="J822" s="13">
        <v>85872.020000000062</v>
      </c>
      <c r="K822" s="13">
        <v>105709.77</v>
      </c>
      <c r="L822" s="13">
        <v>91006.37999999999</v>
      </c>
      <c r="M822" s="13">
        <v>99223.61000000003</v>
      </c>
      <c r="N822" s="13">
        <v>104210.57000000004</v>
      </c>
      <c r="O822" s="13">
        <v>104957.51000000011</v>
      </c>
      <c r="P822" s="13">
        <v>107269.11999999997</v>
      </c>
      <c r="Q822" s="13">
        <v>110759.32000000009</v>
      </c>
      <c r="R822" s="14"/>
    </row>
    <row r="823" spans="2:18" hidden="1" outlineLevel="2" x14ac:dyDescent="0.3">
      <c r="B823" s="2" t="s">
        <v>49</v>
      </c>
      <c r="C823" s="7" t="s">
        <v>231</v>
      </c>
      <c r="D823" s="8" t="s">
        <v>24</v>
      </c>
      <c r="E823" s="9">
        <v>134959.79999999999</v>
      </c>
      <c r="F823" s="9">
        <v>10459.82</v>
      </c>
      <c r="G823" s="9">
        <v>10512.31</v>
      </c>
      <c r="H823" s="9">
        <v>10697.140000000001</v>
      </c>
      <c r="I823" s="9">
        <v>10747.42</v>
      </c>
      <c r="J823" s="9">
        <v>10295.18</v>
      </c>
      <c r="K823" s="9">
        <v>11761.04</v>
      </c>
      <c r="L823" s="9">
        <v>10271.300000000001</v>
      </c>
      <c r="M823" s="9">
        <v>11331.21</v>
      </c>
      <c r="N823" s="9">
        <v>12571.980000000001</v>
      </c>
      <c r="O823" s="9">
        <v>11776.87</v>
      </c>
      <c r="P823" s="9">
        <v>12109.18</v>
      </c>
      <c r="Q823" s="9">
        <v>12426.35</v>
      </c>
    </row>
    <row r="824" spans="2:18" hidden="1" outlineLevel="2" x14ac:dyDescent="0.3">
      <c r="C824" s="4" t="s">
        <v>50</v>
      </c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6"/>
    </row>
    <row r="825" spans="2:18" hidden="1" outlineLevel="2" x14ac:dyDescent="0.3">
      <c r="B825" s="1" t="s">
        <v>50</v>
      </c>
      <c r="C825" s="7" t="s">
        <v>231</v>
      </c>
      <c r="D825" s="8" t="s">
        <v>26</v>
      </c>
      <c r="E825" s="15">
        <v>2.1348368641240408E-3</v>
      </c>
      <c r="F825" s="15">
        <v>1.8010261189796693E-3</v>
      </c>
      <c r="G825" s="15">
        <v>1.8992577941774737E-3</v>
      </c>
      <c r="H825" s="15">
        <v>1.8361207107475636E-3</v>
      </c>
      <c r="I825" s="15">
        <v>1.9848758927991225E-3</v>
      </c>
      <c r="J825" s="15">
        <v>1.9445658242777607E-3</v>
      </c>
      <c r="K825" s="15">
        <v>2.2647304031675948E-3</v>
      </c>
      <c r="L825" s="15">
        <v>2.1497498348772596E-3</v>
      </c>
      <c r="M825" s="15">
        <v>2.1970260048123991E-3</v>
      </c>
      <c r="N825" s="15">
        <v>2.2948129358291904E-3</v>
      </c>
      <c r="O825" s="15">
        <v>2.4121775733690503E-3</v>
      </c>
      <c r="P825" s="15">
        <v>2.4530096617718911E-3</v>
      </c>
      <c r="Q825" s="15">
        <v>2.4499304299813135E-3</v>
      </c>
    </row>
    <row r="826" spans="2:18" hidden="1" outlineLevel="2" x14ac:dyDescent="0.3">
      <c r="B826" s="1" t="s">
        <v>50</v>
      </c>
      <c r="C826" s="11" t="s">
        <v>231</v>
      </c>
      <c r="D826" s="12" t="s">
        <v>27</v>
      </c>
      <c r="E826" s="16">
        <v>1.9748662477734164E-3</v>
      </c>
      <c r="F826" s="16">
        <v>1.6535783357480257E-3</v>
      </c>
      <c r="G826" s="16">
        <v>1.7625926164427555E-3</v>
      </c>
      <c r="H826" s="16">
        <v>1.6892061983584455E-3</v>
      </c>
      <c r="I826" s="16">
        <v>1.8257901740273226E-3</v>
      </c>
      <c r="J826" s="16">
        <v>1.7907311583311948E-3</v>
      </c>
      <c r="K826" s="16">
        <v>2.1026627753459376E-3</v>
      </c>
      <c r="L826" s="16">
        <v>1.9963036352656071E-3</v>
      </c>
      <c r="M826" s="16">
        <v>2.0336148410269256E-3</v>
      </c>
      <c r="N826" s="16">
        <v>2.1092529705646255E-3</v>
      </c>
      <c r="O826" s="16">
        <v>2.2424297650228205E-3</v>
      </c>
      <c r="P826" s="16">
        <v>2.2827653138538795E-3</v>
      </c>
      <c r="Q826" s="16">
        <v>2.2770588666771222E-3</v>
      </c>
    </row>
    <row r="827" spans="2:18" hidden="1" outlineLevel="2" x14ac:dyDescent="0.3">
      <c r="B827" s="1" t="s">
        <v>50</v>
      </c>
      <c r="C827" s="7" t="s">
        <v>231</v>
      </c>
      <c r="D827" s="8" t="s">
        <v>28</v>
      </c>
      <c r="E827" s="15">
        <v>7.0897040730545794E-3</v>
      </c>
      <c r="F827" s="15">
        <v>6.3124381256508561E-3</v>
      </c>
      <c r="G827" s="15">
        <v>6.3298526853930231E-3</v>
      </c>
      <c r="H827" s="15">
        <v>6.3087692171665917E-3</v>
      </c>
      <c r="I827" s="15">
        <v>7.2271037093840649E-3</v>
      </c>
      <c r="J827" s="15">
        <v>6.8601512681219345E-3</v>
      </c>
      <c r="K827" s="15">
        <v>7.3717164766880271E-3</v>
      </c>
      <c r="L827" s="15">
        <v>6.739983639070803E-3</v>
      </c>
      <c r="M827" s="15">
        <v>7.4134189752399285E-3</v>
      </c>
      <c r="N827" s="15">
        <v>8.4750940339537294E-3</v>
      </c>
      <c r="O827" s="15">
        <v>7.4137620041302612E-3</v>
      </c>
      <c r="P827" s="15">
        <v>7.228552977073705E-3</v>
      </c>
      <c r="Q827" s="15">
        <v>7.5775140135393429E-3</v>
      </c>
    </row>
    <row r="828" spans="2:18" hidden="1" outlineLevel="2" x14ac:dyDescent="0.3">
      <c r="B828" s="1" t="s">
        <v>50</v>
      </c>
      <c r="C828" s="11" t="s">
        <v>231</v>
      </c>
      <c r="D828" s="12" t="s">
        <v>35</v>
      </c>
      <c r="E828" s="16">
        <v>7.8474750568132995E-2</v>
      </c>
      <c r="F828" s="16">
        <v>7.5118013879346621E-2</v>
      </c>
      <c r="G828" s="16">
        <v>5.722008169515487E-2</v>
      </c>
      <c r="H828" s="16">
        <v>5.3940030493378449E-2</v>
      </c>
      <c r="I828" s="16">
        <v>0.54052473017317337</v>
      </c>
      <c r="J828" s="16">
        <v>5.8231424717033749E-2</v>
      </c>
      <c r="K828" s="16">
        <v>0.13076291671180029</v>
      </c>
      <c r="L828" s="16">
        <v>4.8938577286438481E-2</v>
      </c>
      <c r="M828" s="16">
        <v>7.2395474986987216E-2</v>
      </c>
      <c r="N828" s="16">
        <v>0.11397020525919395</v>
      </c>
      <c r="O828" s="16">
        <v>0.11671945274919233</v>
      </c>
      <c r="P828" s="16">
        <v>7.4885418910031518E-2</v>
      </c>
      <c r="Q828" s="16">
        <v>7.2690133039481589E-2</v>
      </c>
    </row>
    <row r="829" spans="2:18" hidden="1" outlineLevel="2" x14ac:dyDescent="0.3">
      <c r="C829" s="4" t="s">
        <v>239</v>
      </c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6"/>
    </row>
    <row r="830" spans="2:18" hidden="1" outlineLevel="2" x14ac:dyDescent="0.3">
      <c r="B830" s="2" t="s">
        <v>52</v>
      </c>
      <c r="C830" s="7" t="s">
        <v>231</v>
      </c>
      <c r="D830" s="8" t="s">
        <v>22</v>
      </c>
      <c r="E830" s="9">
        <v>1116214.9700000009</v>
      </c>
      <c r="F830" s="9">
        <v>88499.410000000033</v>
      </c>
      <c r="G830" s="9">
        <v>91719.680000000037</v>
      </c>
      <c r="H830" s="9">
        <v>90491.590000000084</v>
      </c>
      <c r="I830" s="9">
        <v>87230.370000000054</v>
      </c>
      <c r="J830" s="9">
        <v>82745.520000000077</v>
      </c>
      <c r="K830" s="9">
        <v>99654.850000000108</v>
      </c>
      <c r="L830" s="9">
        <v>77843.840000000026</v>
      </c>
      <c r="M830" s="9">
        <v>87621.960000000108</v>
      </c>
      <c r="N830" s="9">
        <v>99753.540000000154</v>
      </c>
      <c r="O830" s="9">
        <v>96738.260000000009</v>
      </c>
      <c r="P830" s="9">
        <v>102194.47000000002</v>
      </c>
      <c r="Q830" s="9">
        <v>111721.48000000016</v>
      </c>
    </row>
    <row r="831" spans="2:18" hidden="1" outlineLevel="2" x14ac:dyDescent="0.3">
      <c r="B831" s="2" t="s">
        <v>52</v>
      </c>
      <c r="C831" s="11" t="s">
        <v>231</v>
      </c>
      <c r="D831" s="12" t="s">
        <v>23</v>
      </c>
      <c r="E831" s="13">
        <v>1019738.330000001</v>
      </c>
      <c r="F831" s="13">
        <v>81079.59000000004</v>
      </c>
      <c r="G831" s="13">
        <v>84313.880000000034</v>
      </c>
      <c r="H831" s="13">
        <v>82772.600000000079</v>
      </c>
      <c r="I831" s="13">
        <v>79500.860000000059</v>
      </c>
      <c r="J831" s="13">
        <v>75206.780000000072</v>
      </c>
      <c r="K831" s="13">
        <v>91478.620000000112</v>
      </c>
      <c r="L831" s="13">
        <v>70215.520000000019</v>
      </c>
      <c r="M831" s="13">
        <v>79417.780000000115</v>
      </c>
      <c r="N831" s="13">
        <v>90868.820000000153</v>
      </c>
      <c r="O831" s="13">
        <v>88145.82</v>
      </c>
      <c r="P831" s="13">
        <v>93634.080000000016</v>
      </c>
      <c r="Q831" s="13">
        <v>103103.98000000016</v>
      </c>
      <c r="R831" s="14"/>
    </row>
    <row r="832" spans="2:18" hidden="1" outlineLevel="2" x14ac:dyDescent="0.3">
      <c r="B832" s="2" t="s">
        <v>52</v>
      </c>
      <c r="C832" s="7" t="s">
        <v>231</v>
      </c>
      <c r="D832" s="8" t="s">
        <v>24</v>
      </c>
      <c r="E832" s="9">
        <v>96476.64</v>
      </c>
      <c r="F832" s="9">
        <v>7419.82</v>
      </c>
      <c r="G832" s="9">
        <v>7405.8</v>
      </c>
      <c r="H832" s="9">
        <v>7718.99</v>
      </c>
      <c r="I832" s="9">
        <v>7729.5100000000011</v>
      </c>
      <c r="J832" s="9">
        <v>7538.7399999999989</v>
      </c>
      <c r="K832" s="9">
        <v>8176.23</v>
      </c>
      <c r="L832" s="9">
        <v>7628.32</v>
      </c>
      <c r="M832" s="9">
        <v>8204.18</v>
      </c>
      <c r="N832" s="9">
        <v>8884.7199999999993</v>
      </c>
      <c r="O832" s="9">
        <v>8592.44</v>
      </c>
      <c r="P832" s="9">
        <v>8560.39</v>
      </c>
      <c r="Q832" s="9">
        <v>8617.5</v>
      </c>
    </row>
    <row r="833" spans="1:18" hidden="1" outlineLevel="2" x14ac:dyDescent="0.3">
      <c r="C833" s="4" t="s">
        <v>53</v>
      </c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6"/>
    </row>
    <row r="834" spans="1:18" hidden="1" outlineLevel="2" x14ac:dyDescent="0.3">
      <c r="B834" s="1" t="s">
        <v>53</v>
      </c>
      <c r="C834" s="7" t="s">
        <v>231</v>
      </c>
      <c r="D834" s="8" t="s">
        <v>26</v>
      </c>
      <c r="E834" s="15">
        <v>1.8339178370136195E-3</v>
      </c>
      <c r="F834" s="15">
        <v>1.6903315821364217E-3</v>
      </c>
      <c r="G834" s="15">
        <v>1.6525709068538692E-3</v>
      </c>
      <c r="H834" s="15">
        <v>1.6972623680484307E-3</v>
      </c>
      <c r="I834" s="15">
        <v>1.7276652062987678E-3</v>
      </c>
      <c r="J834" s="15">
        <v>1.6731703772605625E-3</v>
      </c>
      <c r="K834" s="15">
        <v>1.9212548940294738E-3</v>
      </c>
      <c r="L834" s="15">
        <v>1.6523362520370914E-3</v>
      </c>
      <c r="M834" s="15">
        <v>1.7412874871727169E-3</v>
      </c>
      <c r="N834" s="15">
        <v>1.9601876649101677E-3</v>
      </c>
      <c r="O834" s="15">
        <v>1.9989814590932343E-3</v>
      </c>
      <c r="P834" s="15">
        <v>2.0999128174019718E-3</v>
      </c>
      <c r="Q834" s="15">
        <v>2.2219293326451758E-3</v>
      </c>
    </row>
    <row r="835" spans="1:18" hidden="1" outlineLevel="2" x14ac:dyDescent="0.3">
      <c r="B835" s="1" t="s">
        <v>53</v>
      </c>
      <c r="C835" s="11" t="s">
        <v>231</v>
      </c>
      <c r="D835" s="12" t="s">
        <v>27</v>
      </c>
      <c r="E835" s="16">
        <v>1.7295002300889767E-3</v>
      </c>
      <c r="F835" s="16">
        <v>1.5992274062562831E-3</v>
      </c>
      <c r="G835" s="16">
        <v>1.5659949125973118E-3</v>
      </c>
      <c r="H835" s="16">
        <v>1.6034797758688378E-3</v>
      </c>
      <c r="I835" s="16">
        <v>1.6223598743564493E-3</v>
      </c>
      <c r="J835" s="16">
        <v>1.5683237015241911E-3</v>
      </c>
      <c r="K835" s="16">
        <v>1.819592351908595E-3</v>
      </c>
      <c r="L835" s="16">
        <v>1.5402381440517137E-3</v>
      </c>
      <c r="M835" s="16">
        <v>1.6276889749265474E-3</v>
      </c>
      <c r="N835" s="16">
        <v>1.8392119774098012E-3</v>
      </c>
      <c r="O835" s="16">
        <v>1.8832459957400249E-3</v>
      </c>
      <c r="P835" s="16">
        <v>1.9926016920677578E-3</v>
      </c>
      <c r="Q835" s="16">
        <v>2.1196756340568076E-3</v>
      </c>
    </row>
    <row r="836" spans="1:18" hidden="1" outlineLevel="2" x14ac:dyDescent="0.3">
      <c r="B836" s="1" t="s">
        <v>53</v>
      </c>
      <c r="C836" s="7" t="s">
        <v>231</v>
      </c>
      <c r="D836" s="8" t="s">
        <v>28</v>
      </c>
      <c r="E836" s="15">
        <v>5.0681078925918707E-3</v>
      </c>
      <c r="F836" s="15">
        <v>4.4778165067340297E-3</v>
      </c>
      <c r="G836" s="15">
        <v>4.4593075182793934E-3</v>
      </c>
      <c r="H836" s="15">
        <v>4.5523688106930207E-3</v>
      </c>
      <c r="I836" s="15">
        <v>5.197709812468595E-3</v>
      </c>
      <c r="J836" s="15">
        <v>5.0234086991234293E-3</v>
      </c>
      <c r="K836" s="15">
        <v>5.124789083974797E-3</v>
      </c>
      <c r="L836" s="15">
        <v>5.005671336013609E-3</v>
      </c>
      <c r="M836" s="15">
        <v>5.3675665430509122E-3</v>
      </c>
      <c r="N836" s="15">
        <v>5.9894175352927194E-3</v>
      </c>
      <c r="O836" s="15">
        <v>5.409103199302448E-3</v>
      </c>
      <c r="P836" s="15">
        <v>5.1101092410396048E-3</v>
      </c>
      <c r="Q836" s="15">
        <v>5.2549000319221072E-3</v>
      </c>
    </row>
    <row r="837" spans="1:18" hidden="1" outlineLevel="2" x14ac:dyDescent="0.3">
      <c r="B837" s="1" t="s">
        <v>53</v>
      </c>
      <c r="C837" s="11" t="s">
        <v>231</v>
      </c>
      <c r="D837" s="12" t="s">
        <v>35</v>
      </c>
      <c r="E837" s="16">
        <v>7.315396762376708E-2</v>
      </c>
      <c r="F837" s="16">
        <v>7.6227147906930817E-2</v>
      </c>
      <c r="G837" s="16">
        <v>5.280977726344719E-2</v>
      </c>
      <c r="H837" s="16">
        <v>5.2703599077712396E-2</v>
      </c>
      <c r="I837" s="16">
        <v>1.0239521379823886</v>
      </c>
      <c r="J837" s="16">
        <v>5.3202340600227341E-2</v>
      </c>
      <c r="K837" s="16">
        <v>0.12761885084438965</v>
      </c>
      <c r="L837" s="16">
        <v>3.9550618610970922E-2</v>
      </c>
      <c r="M837" s="16">
        <v>6.1856286676929703E-2</v>
      </c>
      <c r="N837" s="16">
        <v>0.10987360313888628</v>
      </c>
      <c r="O837" s="16">
        <v>0.10950755117049035</v>
      </c>
      <c r="P837" s="16">
        <v>6.9295294224687734E-2</v>
      </c>
      <c r="Q837" s="16">
        <v>7.1093037988310251E-2</v>
      </c>
    </row>
    <row r="838" spans="1:18" hidden="1" outlineLevel="2" x14ac:dyDescent="0.3">
      <c r="C838" s="4" t="s">
        <v>240</v>
      </c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6"/>
    </row>
    <row r="839" spans="1:18" hidden="1" outlineLevel="2" x14ac:dyDescent="0.3">
      <c r="B839" s="2" t="s">
        <v>55</v>
      </c>
      <c r="C839" s="7" t="s">
        <v>231</v>
      </c>
      <c r="D839" s="8" t="s">
        <v>22</v>
      </c>
      <c r="E839" s="9">
        <v>505593.04999999976</v>
      </c>
      <c r="F839" s="9">
        <v>35608.759999999995</v>
      </c>
      <c r="G839" s="9">
        <v>38587.819999999985</v>
      </c>
      <c r="H839" s="9">
        <v>37593.27999999997</v>
      </c>
      <c r="I839" s="9">
        <v>41369.43</v>
      </c>
      <c r="J839" s="9">
        <v>38892.429999999978</v>
      </c>
      <c r="K839" s="9">
        <v>44488.950000000004</v>
      </c>
      <c r="L839" s="9">
        <v>41248.209999999985</v>
      </c>
      <c r="M839" s="9">
        <v>43527.439999999959</v>
      </c>
      <c r="N839" s="9">
        <v>48041.159999999989</v>
      </c>
      <c r="O839" s="9">
        <v>51314.299999999981</v>
      </c>
      <c r="P839" s="9">
        <v>43889.279999999984</v>
      </c>
      <c r="Q839" s="9">
        <v>41031.989999999991</v>
      </c>
    </row>
    <row r="840" spans="1:18" hidden="1" outlineLevel="2" x14ac:dyDescent="0.3">
      <c r="B840" s="2" t="s">
        <v>55</v>
      </c>
      <c r="C840" s="11" t="s">
        <v>231</v>
      </c>
      <c r="D840" s="12" t="s">
        <v>23</v>
      </c>
      <c r="E840" s="13">
        <v>400238.30999999982</v>
      </c>
      <c r="F840" s="13">
        <v>29382.51</v>
      </c>
      <c r="G840" s="13">
        <v>32165.269999999986</v>
      </c>
      <c r="H840" s="13">
        <v>29910.149999999969</v>
      </c>
      <c r="I840" s="13">
        <v>32084.789999999997</v>
      </c>
      <c r="J840" s="13">
        <v>29786.999999999978</v>
      </c>
      <c r="K840" s="13">
        <v>34790.320000000007</v>
      </c>
      <c r="L840" s="13">
        <v>31933.199999999983</v>
      </c>
      <c r="M840" s="13">
        <v>33796.33999999996</v>
      </c>
      <c r="N840" s="13">
        <v>36721.179999999993</v>
      </c>
      <c r="O840" s="13">
        <v>41418.569999999978</v>
      </c>
      <c r="P840" s="13">
        <v>34182.689999999988</v>
      </c>
      <c r="Q840" s="13">
        <v>34066.289999999994</v>
      </c>
      <c r="R840" s="14"/>
    </row>
    <row r="841" spans="1:18" hidden="1" outlineLevel="2" x14ac:dyDescent="0.3">
      <c r="B841" s="2" t="s">
        <v>55</v>
      </c>
      <c r="C841" s="7" t="s">
        <v>231</v>
      </c>
      <c r="D841" s="8" t="s">
        <v>24</v>
      </c>
      <c r="E841" s="9">
        <v>105354.73999999999</v>
      </c>
      <c r="F841" s="9">
        <v>6226.2499999999991</v>
      </c>
      <c r="G841" s="9">
        <v>6422.5499999999993</v>
      </c>
      <c r="H841" s="9">
        <v>7683.1299999999983</v>
      </c>
      <c r="I841" s="9">
        <v>9284.6400000000012</v>
      </c>
      <c r="J841" s="9">
        <v>9105.43</v>
      </c>
      <c r="K841" s="9">
        <v>9698.6299999999992</v>
      </c>
      <c r="L841" s="9">
        <v>9315.010000000002</v>
      </c>
      <c r="M841" s="9">
        <v>9731.1000000000022</v>
      </c>
      <c r="N841" s="9">
        <v>11319.98</v>
      </c>
      <c r="O841" s="9">
        <v>9895.7300000000014</v>
      </c>
      <c r="P841" s="9">
        <v>9706.59</v>
      </c>
      <c r="Q841" s="9">
        <v>6965.7000000000007</v>
      </c>
      <c r="R841" s="14"/>
    </row>
    <row r="842" spans="1:18" hidden="1" outlineLevel="2" x14ac:dyDescent="0.3">
      <c r="C842" s="4" t="s">
        <v>56</v>
      </c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6"/>
    </row>
    <row r="843" spans="1:18" hidden="1" outlineLevel="2" x14ac:dyDescent="0.3">
      <c r="B843" s="1" t="s">
        <v>56</v>
      </c>
      <c r="C843" s="7" t="s">
        <v>231</v>
      </c>
      <c r="D843" s="8" t="s">
        <v>26</v>
      </c>
      <c r="E843" s="15">
        <v>8.3067880075566225E-4</v>
      </c>
      <c r="F843" s="15">
        <v>6.8012443957215195E-4</v>
      </c>
      <c r="G843" s="15">
        <v>6.9526091555175318E-4</v>
      </c>
      <c r="H843" s="15">
        <v>7.0510043458743067E-4</v>
      </c>
      <c r="I843" s="15">
        <v>8.1935368169838544E-4</v>
      </c>
      <c r="J843" s="15">
        <v>7.864312385211903E-4</v>
      </c>
      <c r="K843" s="15">
        <v>8.5770650317302643E-4</v>
      </c>
      <c r="L843" s="15">
        <v>8.7554664202894959E-4</v>
      </c>
      <c r="M843" s="15">
        <v>8.6500902993565814E-4</v>
      </c>
      <c r="N843" s="15">
        <v>9.4402353279869145E-4</v>
      </c>
      <c r="O843" s="15">
        <v>1.060349176079329E-3</v>
      </c>
      <c r="P843" s="15">
        <v>9.0184587892616858E-4</v>
      </c>
      <c r="Q843" s="15">
        <v>8.1604882210478582E-4</v>
      </c>
    </row>
    <row r="844" spans="1:18" hidden="1" outlineLevel="2" x14ac:dyDescent="0.3">
      <c r="B844" s="1" t="s">
        <v>56</v>
      </c>
      <c r="C844" s="11" t="s">
        <v>231</v>
      </c>
      <c r="D844" s="12" t="s">
        <v>27</v>
      </c>
      <c r="E844" s="16">
        <v>6.788136023438701E-4</v>
      </c>
      <c r="F844" s="16">
        <v>5.7954554600731542E-4</v>
      </c>
      <c r="G844" s="16">
        <v>5.9741823270757896E-4</v>
      </c>
      <c r="H844" s="16">
        <v>5.7942266665784602E-4</v>
      </c>
      <c r="I844" s="16">
        <v>6.5474858854549514E-4</v>
      </c>
      <c r="J844" s="16">
        <v>6.2116285389829211E-4</v>
      </c>
      <c r="K844" s="16">
        <v>6.9201087852497733E-4</v>
      </c>
      <c r="L844" s="16">
        <v>7.0048235349723462E-4</v>
      </c>
      <c r="M844" s="16">
        <v>6.9266516907006131E-4</v>
      </c>
      <c r="N844" s="16">
        <v>7.4324761871697148E-4</v>
      </c>
      <c r="O844" s="16">
        <v>8.8491270603390925E-4</v>
      </c>
      <c r="P844" s="16">
        <v>7.2743263919961172E-4</v>
      </c>
      <c r="Q844" s="16">
        <v>7.0035594024316962E-4</v>
      </c>
    </row>
    <row r="845" spans="1:18" hidden="1" outlineLevel="2" x14ac:dyDescent="0.3">
      <c r="B845" s="1" t="s">
        <v>56</v>
      </c>
      <c r="C845" s="7" t="s">
        <v>231</v>
      </c>
      <c r="D845" s="8" t="s">
        <v>28</v>
      </c>
      <c r="E845" s="15">
        <v>5.5344919694131599E-3</v>
      </c>
      <c r="F845" s="15">
        <v>3.7575042285463455E-3</v>
      </c>
      <c r="G845" s="15">
        <v>3.8672561372877089E-3</v>
      </c>
      <c r="H845" s="15">
        <v>4.5312199368699613E-3</v>
      </c>
      <c r="I845" s="15">
        <v>6.24345714453289E-3</v>
      </c>
      <c r="J845" s="15">
        <v>6.06736620061966E-3</v>
      </c>
      <c r="K845" s="15">
        <v>6.0790160200374106E-3</v>
      </c>
      <c r="L845" s="15">
        <v>6.1124701836944616E-3</v>
      </c>
      <c r="M845" s="15">
        <v>6.3665505616749924E-3</v>
      </c>
      <c r="N845" s="15">
        <v>7.6310887356228303E-3</v>
      </c>
      <c r="O845" s="15">
        <v>6.2295488595129232E-3</v>
      </c>
      <c r="P845" s="15">
        <v>5.7943312463547367E-3</v>
      </c>
      <c r="Q845" s="15">
        <v>4.2476422573089444E-3</v>
      </c>
    </row>
    <row r="846" spans="1:18" hidden="1" outlineLevel="2" x14ac:dyDescent="0.3">
      <c r="B846" s="1" t="s">
        <v>56</v>
      </c>
      <c r="C846" s="11" t="s">
        <v>231</v>
      </c>
      <c r="D846" s="12" t="s">
        <v>35</v>
      </c>
      <c r="E846" s="16">
        <v>3.5750617152096868E-2</v>
      </c>
      <c r="F846" s="16">
        <v>3.3201748138039638E-2</v>
      </c>
      <c r="G846" s="16">
        <v>2.3456588143706377E-2</v>
      </c>
      <c r="H846" s="16">
        <v>2.3113003590188544E-2</v>
      </c>
      <c r="I846" s="16">
        <v>-20.274361914993978</v>
      </c>
      <c r="J846" s="16">
        <v>2.6411566030116785E-2</v>
      </c>
      <c r="K846" s="16">
        <v>6.5307381826917713E-2</v>
      </c>
      <c r="L846" s="16">
        <v>2.1820246624874983E-2</v>
      </c>
      <c r="M846" s="16">
        <v>3.2754021851775096E-2</v>
      </c>
      <c r="N846" s="16">
        <v>5.9446577359950459E-2</v>
      </c>
      <c r="O846" s="16">
        <v>6.5230989051433139E-2</v>
      </c>
      <c r="P846" s="16">
        <v>3.1975908609911875E-2</v>
      </c>
      <c r="Q846" s="16">
        <v>2.8108699667274365E-2</v>
      </c>
    </row>
    <row r="847" spans="1:18" collapsed="1" x14ac:dyDescent="0.3">
      <c r="C847" s="17"/>
      <c r="D847" s="17"/>
      <c r="E847" s="18"/>
      <c r="F847" s="18"/>
      <c r="G847" s="18"/>
      <c r="H847" s="18"/>
      <c r="I847" s="18"/>
      <c r="J847" s="18"/>
      <c r="K847" s="19"/>
      <c r="L847" s="19"/>
      <c r="M847" s="19"/>
      <c r="N847" s="19"/>
      <c r="O847" s="19"/>
      <c r="P847" s="19"/>
      <c r="Q847" s="19"/>
    </row>
    <row r="848" spans="1:18" x14ac:dyDescent="0.3">
      <c r="A848" s="1">
        <v>9</v>
      </c>
      <c r="C848" s="20" t="s">
        <v>0</v>
      </c>
      <c r="D848" s="20" t="s">
        <v>1</v>
      </c>
      <c r="E848" s="3" t="s">
        <v>241</v>
      </c>
      <c r="F848" s="3" t="s">
        <v>242</v>
      </c>
      <c r="G848" s="3" t="s">
        <v>243</v>
      </c>
      <c r="H848" s="3" t="s">
        <v>244</v>
      </c>
      <c r="I848" s="3" t="s">
        <v>245</v>
      </c>
      <c r="J848" s="3" t="s">
        <v>246</v>
      </c>
      <c r="K848" s="3" t="s">
        <v>247</v>
      </c>
      <c r="L848" s="3" t="s">
        <v>248</v>
      </c>
      <c r="M848" s="3" t="s">
        <v>249</v>
      </c>
      <c r="N848" s="3" t="s">
        <v>250</v>
      </c>
      <c r="O848" s="3" t="s">
        <v>251</v>
      </c>
      <c r="P848" s="3" t="s">
        <v>252</v>
      </c>
      <c r="Q848" s="3" t="s">
        <v>253</v>
      </c>
    </row>
    <row r="849" spans="2:18" x14ac:dyDescent="0.3">
      <c r="B849" s="14">
        <v>0</v>
      </c>
      <c r="C849" s="4" t="s">
        <v>15</v>
      </c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6"/>
    </row>
    <row r="850" spans="2:18" x14ac:dyDescent="0.3">
      <c r="B850" s="2" t="s">
        <v>15</v>
      </c>
      <c r="C850" s="7" t="s">
        <v>254</v>
      </c>
      <c r="D850" s="8" t="s">
        <v>17</v>
      </c>
      <c r="E850" s="9">
        <v>612791363.29999995</v>
      </c>
      <c r="F850" s="10">
        <v>51569053.800000012</v>
      </c>
      <c r="G850" s="10">
        <v>53933207.869999997</v>
      </c>
      <c r="H850" s="10">
        <v>53144635.600000001</v>
      </c>
      <c r="I850" s="10">
        <v>52014012.179999992</v>
      </c>
      <c r="J850" s="10">
        <v>48184679.389999993</v>
      </c>
      <c r="K850" s="10">
        <v>53834264.330000006</v>
      </c>
      <c r="L850" s="10">
        <v>49424834.589999996</v>
      </c>
      <c r="M850" s="10">
        <v>47343230.979999997</v>
      </c>
      <c r="N850" s="10">
        <v>54378094.149999999</v>
      </c>
      <c r="O850" s="10">
        <v>49297723.960000008</v>
      </c>
      <c r="P850" s="10">
        <v>49684719.990000017</v>
      </c>
      <c r="Q850" s="10">
        <v>49982906.459999993</v>
      </c>
    </row>
    <row r="851" spans="2:18" x14ac:dyDescent="0.3">
      <c r="B851" s="2" t="s">
        <v>15</v>
      </c>
      <c r="C851" s="11" t="s">
        <v>254</v>
      </c>
      <c r="D851" s="12" t="s">
        <v>18</v>
      </c>
      <c r="E851" s="13">
        <v>592692325.57000005</v>
      </c>
      <c r="F851" s="13">
        <v>49818305.13000001</v>
      </c>
      <c r="G851" s="13">
        <v>52276460.920000002</v>
      </c>
      <c r="H851" s="13">
        <v>51435902.420000009</v>
      </c>
      <c r="I851" s="13">
        <v>50321982.370000005</v>
      </c>
      <c r="J851" s="13">
        <v>46778869.119999997</v>
      </c>
      <c r="K851" s="13">
        <v>51924175.280000009</v>
      </c>
      <c r="L851" s="13">
        <v>47746454.569999993</v>
      </c>
      <c r="M851" s="13">
        <v>45737112.800000004</v>
      </c>
      <c r="N851" s="13">
        <v>52647536.529999986</v>
      </c>
      <c r="O851" s="13">
        <v>47620742.20000001</v>
      </c>
      <c r="P851" s="13">
        <v>48020600.800000012</v>
      </c>
      <c r="Q851" s="13">
        <v>48364183.429999992</v>
      </c>
      <c r="R851" s="14"/>
    </row>
    <row r="852" spans="2:18" x14ac:dyDescent="0.3">
      <c r="B852" s="2" t="s">
        <v>15</v>
      </c>
      <c r="C852" s="7" t="s">
        <v>254</v>
      </c>
      <c r="D852" s="8" t="s">
        <v>19</v>
      </c>
      <c r="E852" s="9">
        <v>20099037.73</v>
      </c>
      <c r="F852" s="9">
        <v>1750748.6700000002</v>
      </c>
      <c r="G852" s="9">
        <v>1656746.9500000002</v>
      </c>
      <c r="H852" s="9">
        <v>1708733.1800000002</v>
      </c>
      <c r="I852" s="9">
        <v>1692029.81</v>
      </c>
      <c r="J852" s="9">
        <v>1405810.2699999996</v>
      </c>
      <c r="K852" s="9">
        <v>1910089.05</v>
      </c>
      <c r="L852" s="9">
        <v>1678380.0200000003</v>
      </c>
      <c r="M852" s="9">
        <v>1606118.18</v>
      </c>
      <c r="N852" s="9">
        <v>1730557.62</v>
      </c>
      <c r="O852" s="9">
        <v>1676981.7599999998</v>
      </c>
      <c r="P852" s="9">
        <v>1664119.1900000002</v>
      </c>
      <c r="Q852" s="9">
        <v>1618723.0300000003</v>
      </c>
    </row>
    <row r="853" spans="2:18" x14ac:dyDescent="0.3">
      <c r="C853" s="4" t="s">
        <v>20</v>
      </c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6"/>
    </row>
    <row r="854" spans="2:18" x14ac:dyDescent="0.3">
      <c r="B854" s="2" t="s">
        <v>21</v>
      </c>
      <c r="C854" s="7" t="s">
        <v>254</v>
      </c>
      <c r="D854" s="8" t="s">
        <v>22</v>
      </c>
      <c r="E854" s="9">
        <v>596110709.86000037</v>
      </c>
      <c r="F854" s="10">
        <v>50075368.230000161</v>
      </c>
      <c r="G854" s="10">
        <v>52173237.89000003</v>
      </c>
      <c r="H854" s="10">
        <v>51471279.130000032</v>
      </c>
      <c r="I854" s="10">
        <v>50614291.34000013</v>
      </c>
      <c r="J854" s="10">
        <v>46528066.460000023</v>
      </c>
      <c r="K854" s="10">
        <v>52876911.180000089</v>
      </c>
      <c r="L854" s="10">
        <v>48248333.609999977</v>
      </c>
      <c r="M854" s="10">
        <v>46071551.629999891</v>
      </c>
      <c r="N854" s="10">
        <v>52965833.220000096</v>
      </c>
      <c r="O854" s="10">
        <v>47841465.959999941</v>
      </c>
      <c r="P854" s="10">
        <v>48167706.919999965</v>
      </c>
      <c r="Q854" s="10">
        <v>49076664.290000111</v>
      </c>
    </row>
    <row r="855" spans="2:18" x14ac:dyDescent="0.3">
      <c r="B855" s="2" t="s">
        <v>21</v>
      </c>
      <c r="C855" s="11" t="s">
        <v>254</v>
      </c>
      <c r="D855" s="12" t="s">
        <v>23</v>
      </c>
      <c r="E855" s="13">
        <v>580667251.15000033</v>
      </c>
      <c r="F855" s="13">
        <v>48769624.990000159</v>
      </c>
      <c r="G855" s="13">
        <v>50971943.490000032</v>
      </c>
      <c r="H855" s="13">
        <v>50121658.220000036</v>
      </c>
      <c r="I855" s="13">
        <v>49359830.650000133</v>
      </c>
      <c r="J855" s="13">
        <v>45503845.120000027</v>
      </c>
      <c r="K855" s="13">
        <v>51100061.490000091</v>
      </c>
      <c r="L855" s="13">
        <v>46992980.669999979</v>
      </c>
      <c r="M855" s="13">
        <v>44871356.939999893</v>
      </c>
      <c r="N855" s="13">
        <v>51633776.070000097</v>
      </c>
      <c r="O855" s="13">
        <v>46592744.389999941</v>
      </c>
      <c r="P855" s="13">
        <v>46920222.429999962</v>
      </c>
      <c r="Q855" s="13">
        <v>47829206.690000109</v>
      </c>
      <c r="R855" s="14"/>
    </row>
    <row r="856" spans="2:18" x14ac:dyDescent="0.3">
      <c r="B856" s="2" t="s">
        <v>21</v>
      </c>
      <c r="C856" s="7" t="s">
        <v>254</v>
      </c>
      <c r="D856" s="8" t="s">
        <v>24</v>
      </c>
      <c r="E856" s="9">
        <v>15443458.710000001</v>
      </c>
      <c r="F856" s="9">
        <v>1305743.2400000009</v>
      </c>
      <c r="G856" s="9">
        <v>1201294.4000000001</v>
      </c>
      <c r="H856" s="9">
        <v>1349620.9099999997</v>
      </c>
      <c r="I856" s="9">
        <v>1254460.6900000004</v>
      </c>
      <c r="J856" s="9">
        <v>1024221.3399999996</v>
      </c>
      <c r="K856" s="9">
        <v>1776849.69</v>
      </c>
      <c r="L856" s="9">
        <v>1255352.94</v>
      </c>
      <c r="M856" s="9">
        <v>1200194.6900000002</v>
      </c>
      <c r="N856" s="9">
        <v>1332057.1499999994</v>
      </c>
      <c r="O856" s="9">
        <v>1248721.5699999994</v>
      </c>
      <c r="P856" s="9">
        <v>1247484.49</v>
      </c>
      <c r="Q856" s="9">
        <v>1247457.5999999996</v>
      </c>
    </row>
    <row r="857" spans="2:18" hidden="1" outlineLevel="2" x14ac:dyDescent="0.3">
      <c r="C857" s="4" t="s">
        <v>25</v>
      </c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6"/>
    </row>
    <row r="858" spans="2:18" hidden="1" outlineLevel="2" x14ac:dyDescent="0.3">
      <c r="B858" s="1" t="s">
        <v>25</v>
      </c>
      <c r="C858" s="7" t="s">
        <v>254</v>
      </c>
      <c r="D858" s="8" t="s">
        <v>26</v>
      </c>
      <c r="E858" s="15">
        <v>0.97277922888767387</v>
      </c>
      <c r="F858" s="15">
        <v>0.97103523411942361</v>
      </c>
      <c r="G858" s="15">
        <v>0.96736760060254201</v>
      </c>
      <c r="H858" s="15">
        <v>0.96851316316110048</v>
      </c>
      <c r="I858" s="15">
        <v>0.97308954296476924</v>
      </c>
      <c r="J858" s="15">
        <v>0.96561950912671679</v>
      </c>
      <c r="K858" s="15">
        <v>0.98221665770091304</v>
      </c>
      <c r="L858" s="15">
        <v>0.97619615746295163</v>
      </c>
      <c r="M858" s="15">
        <v>0.97313915160253173</v>
      </c>
      <c r="N858" s="15">
        <v>0.97402886305459269</v>
      </c>
      <c r="O858" s="15">
        <v>0.97045993439409761</v>
      </c>
      <c r="P858" s="15">
        <v>0.96946721103982514</v>
      </c>
      <c r="Q858" s="15">
        <v>0.98186895812621211</v>
      </c>
    </row>
    <row r="859" spans="2:18" hidden="1" outlineLevel="2" x14ac:dyDescent="0.3">
      <c r="B859" s="1" t="s">
        <v>25</v>
      </c>
      <c r="C859" s="11" t="s">
        <v>254</v>
      </c>
      <c r="D859" s="12" t="s">
        <v>27</v>
      </c>
      <c r="E859" s="16">
        <v>0.97971110152567764</v>
      </c>
      <c r="F859" s="16">
        <v>0.97894990330836551</v>
      </c>
      <c r="G859" s="16">
        <v>0.97504579676890701</v>
      </c>
      <c r="H859" s="16">
        <v>0.97444889390160772</v>
      </c>
      <c r="I859" s="16">
        <v>0.98088009107182017</v>
      </c>
      <c r="J859" s="16">
        <v>0.97274359077109795</v>
      </c>
      <c r="K859" s="16">
        <v>0.98412851459737394</v>
      </c>
      <c r="L859" s="16">
        <v>0.98421927016810506</v>
      </c>
      <c r="M859" s="16">
        <v>0.98107104259541034</v>
      </c>
      <c r="N859" s="16">
        <v>0.98074438944693598</v>
      </c>
      <c r="O859" s="16">
        <v>0.97841281419590997</v>
      </c>
      <c r="P859" s="16">
        <v>0.97708528523866267</v>
      </c>
      <c r="Q859" s="16">
        <v>0.98893857598621127</v>
      </c>
    </row>
    <row r="860" spans="2:18" hidden="1" outlineLevel="2" x14ac:dyDescent="0.3">
      <c r="B860" s="1" t="s">
        <v>25</v>
      </c>
      <c r="C860" s="7" t="s">
        <v>254</v>
      </c>
      <c r="D860" s="8" t="s">
        <v>28</v>
      </c>
      <c r="E860" s="15">
        <v>0.76836806405656721</v>
      </c>
      <c r="F860" s="15">
        <v>0.74581992399857189</v>
      </c>
      <c r="G860" s="15">
        <v>0.72509226590095732</v>
      </c>
      <c r="H860" s="15">
        <v>0.78983712951603102</v>
      </c>
      <c r="I860" s="15">
        <v>0.74139396515715072</v>
      </c>
      <c r="J860" s="15">
        <v>0.72856299449284856</v>
      </c>
      <c r="K860" s="15">
        <v>0.93024442499159921</v>
      </c>
      <c r="L860" s="15">
        <v>0.74795512639622563</v>
      </c>
      <c r="M860" s="15">
        <v>0.74726424552395032</v>
      </c>
      <c r="N860" s="15">
        <v>0.76972712991781189</v>
      </c>
      <c r="O860" s="15">
        <v>0.7446244197670937</v>
      </c>
      <c r="P860" s="15">
        <v>0.74963650289977113</v>
      </c>
      <c r="Q860" s="15">
        <v>0.77064301729246387</v>
      </c>
    </row>
    <row r="861" spans="2:18" hidden="1" outlineLevel="2" x14ac:dyDescent="0.3">
      <c r="C861" s="4" t="s">
        <v>255</v>
      </c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6"/>
    </row>
    <row r="862" spans="2:18" hidden="1" outlineLevel="2" x14ac:dyDescent="0.3">
      <c r="B862" s="2" t="s">
        <v>30</v>
      </c>
      <c r="C862" s="7" t="s">
        <v>254</v>
      </c>
      <c r="D862" s="8" t="s">
        <v>22</v>
      </c>
      <c r="E862" s="9">
        <v>524047066.86550027</v>
      </c>
      <c r="F862" s="10">
        <v>48078494.420000099</v>
      </c>
      <c r="G862" s="10">
        <v>50107001.890000045</v>
      </c>
      <c r="H862" s="10">
        <v>49166982.570000015</v>
      </c>
      <c r="I862" s="10">
        <v>48270094.090000048</v>
      </c>
      <c r="J862" s="10">
        <v>44357037.880000018</v>
      </c>
      <c r="K862" s="10">
        <v>50085442.130000077</v>
      </c>
      <c r="L862" s="10">
        <v>45287695.029999986</v>
      </c>
      <c r="M862" s="10">
        <v>42875417.309999973</v>
      </c>
      <c r="N862" s="10">
        <v>48321426.250000007</v>
      </c>
      <c r="O862" s="10">
        <v>42550789.259999983</v>
      </c>
      <c r="P862" s="10">
        <v>39047802.485499971</v>
      </c>
      <c r="Q862" s="10">
        <v>15898883.550000004</v>
      </c>
    </row>
    <row r="863" spans="2:18" hidden="1" outlineLevel="2" x14ac:dyDescent="0.3">
      <c r="B863" s="2" t="s">
        <v>30</v>
      </c>
      <c r="C863" s="11" t="s">
        <v>254</v>
      </c>
      <c r="D863" s="12" t="s">
        <v>23</v>
      </c>
      <c r="E863" s="13">
        <v>512209765.46550018</v>
      </c>
      <c r="F863" s="13">
        <v>46989117.820000097</v>
      </c>
      <c r="G863" s="13">
        <v>49115815.660000049</v>
      </c>
      <c r="H863" s="13">
        <v>48037790.270000018</v>
      </c>
      <c r="I863" s="13">
        <v>47233167.730000049</v>
      </c>
      <c r="J863" s="13">
        <v>43517859.180000015</v>
      </c>
      <c r="K863" s="13">
        <v>48585020.40000008</v>
      </c>
      <c r="L863" s="13">
        <v>44283025.529999986</v>
      </c>
      <c r="M863" s="13">
        <v>41923674.089999974</v>
      </c>
      <c r="N863" s="13">
        <v>47282126.900000006</v>
      </c>
      <c r="O863" s="13">
        <v>41601063.029999986</v>
      </c>
      <c r="P863" s="13">
        <v>38148507.455499969</v>
      </c>
      <c r="Q863" s="13">
        <v>15492597.400000004</v>
      </c>
      <c r="R863" s="14"/>
    </row>
    <row r="864" spans="2:18" hidden="1" outlineLevel="2" x14ac:dyDescent="0.3">
      <c r="B864" s="2" t="s">
        <v>30</v>
      </c>
      <c r="C864" s="7" t="s">
        <v>254</v>
      </c>
      <c r="D864" s="8" t="s">
        <v>24</v>
      </c>
      <c r="E864" s="9">
        <v>11837301.4</v>
      </c>
      <c r="F864" s="9">
        <v>1089376.6000000001</v>
      </c>
      <c r="G864" s="9">
        <v>991186.22999999986</v>
      </c>
      <c r="H864" s="9">
        <v>1129192.3</v>
      </c>
      <c r="I864" s="9">
        <v>1036926.3599999999</v>
      </c>
      <c r="J864" s="9">
        <v>839178.70000000019</v>
      </c>
      <c r="K864" s="9">
        <v>1500421.7300000002</v>
      </c>
      <c r="L864" s="9">
        <v>1004669.5000000002</v>
      </c>
      <c r="M864" s="9">
        <v>951743.22000000032</v>
      </c>
      <c r="N864" s="9">
        <v>1039299.3500000003</v>
      </c>
      <c r="O864" s="9">
        <v>949726.23</v>
      </c>
      <c r="P864" s="9">
        <v>899295.03000000014</v>
      </c>
      <c r="Q864" s="9">
        <v>406286.14999999991</v>
      </c>
    </row>
    <row r="865" spans="2:18" hidden="1" outlineLevel="2" x14ac:dyDescent="0.3">
      <c r="C865" s="4" t="s">
        <v>31</v>
      </c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6"/>
    </row>
    <row r="866" spans="2:18" hidden="1" outlineLevel="2" x14ac:dyDescent="0.3">
      <c r="B866" s="1" t="s">
        <v>31</v>
      </c>
      <c r="C866" s="7" t="s">
        <v>254</v>
      </c>
      <c r="D866" s="8" t="s">
        <v>26</v>
      </c>
      <c r="E866" s="15">
        <v>0.85518024282099137</v>
      </c>
      <c r="F866" s="15">
        <v>0.93231290623370111</v>
      </c>
      <c r="G866" s="15">
        <v>0.92905658441043237</v>
      </c>
      <c r="H866" s="15">
        <v>0.92515419505482532</v>
      </c>
      <c r="I866" s="15">
        <v>0.9280209710213525</v>
      </c>
      <c r="J866" s="15">
        <v>0.92056310100105498</v>
      </c>
      <c r="K866" s="15">
        <v>0.9303636402084009</v>
      </c>
      <c r="L866" s="15">
        <v>0.91629431652489401</v>
      </c>
      <c r="M866" s="15">
        <v>0.90562930375648765</v>
      </c>
      <c r="N866" s="15">
        <v>0.8886193421326446</v>
      </c>
      <c r="O866" s="15">
        <v>0.86313902229087769</v>
      </c>
      <c r="P866" s="15">
        <v>0.78591169464895994</v>
      </c>
      <c r="Q866" s="15">
        <v>0.31808641545732164</v>
      </c>
    </row>
    <row r="867" spans="2:18" hidden="1" outlineLevel="2" x14ac:dyDescent="0.3">
      <c r="B867" s="1" t="s">
        <v>31</v>
      </c>
      <c r="C867" s="11" t="s">
        <v>254</v>
      </c>
      <c r="D867" s="12" t="s">
        <v>27</v>
      </c>
      <c r="E867" s="16">
        <v>0.86420853344591775</v>
      </c>
      <c r="F867" s="16">
        <v>0.94320988434638242</v>
      </c>
      <c r="G867" s="16">
        <v>0.93953980043069918</v>
      </c>
      <c r="H867" s="16">
        <v>0.9339350144524986</v>
      </c>
      <c r="I867" s="16">
        <v>0.93861897933016669</v>
      </c>
      <c r="J867" s="16">
        <v>0.93028882481885911</v>
      </c>
      <c r="K867" s="16">
        <v>0.93569171080727609</v>
      </c>
      <c r="L867" s="16">
        <v>0.92746206872968229</v>
      </c>
      <c r="M867" s="16">
        <v>0.91662266206711607</v>
      </c>
      <c r="N867" s="16">
        <v>0.89808811610885864</v>
      </c>
      <c r="O867" s="16">
        <v>0.87359123583756271</v>
      </c>
      <c r="P867" s="16">
        <v>0.79441962032886437</v>
      </c>
      <c r="Q867" s="16">
        <v>0.32033203708325292</v>
      </c>
    </row>
    <row r="868" spans="2:18" hidden="1" outlineLevel="2" x14ac:dyDescent="0.3">
      <c r="B868" s="1" t="s">
        <v>31</v>
      </c>
      <c r="C868" s="7" t="s">
        <v>254</v>
      </c>
      <c r="D868" s="8" t="s">
        <v>28</v>
      </c>
      <c r="E868" s="15">
        <v>0.58894866306616955</v>
      </c>
      <c r="F868" s="15">
        <v>0.62223471516331352</v>
      </c>
      <c r="G868" s="15">
        <v>0.59827255453827743</v>
      </c>
      <c r="H868" s="15">
        <v>0.66083594163016135</v>
      </c>
      <c r="I868" s="15">
        <v>0.61282984133713336</v>
      </c>
      <c r="J868" s="15">
        <v>0.59693595779464637</v>
      </c>
      <c r="K868" s="15">
        <v>0.78552449164608329</v>
      </c>
      <c r="L868" s="15">
        <v>0.59859476878186391</v>
      </c>
      <c r="M868" s="15">
        <v>0.59257359256091624</v>
      </c>
      <c r="N868" s="15">
        <v>0.60055749545051285</v>
      </c>
      <c r="O868" s="15">
        <v>0.56633068567185851</v>
      </c>
      <c r="P868" s="15">
        <v>0.540403016444994</v>
      </c>
      <c r="Q868" s="15">
        <v>0.25099176478634511</v>
      </c>
    </row>
    <row r="869" spans="2:18" hidden="1" outlineLevel="2" x14ac:dyDescent="0.3">
      <c r="C869" s="4" t="s">
        <v>256</v>
      </c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6"/>
    </row>
    <row r="870" spans="2:18" hidden="1" outlineLevel="2" x14ac:dyDescent="0.3">
      <c r="B870" s="2" t="s">
        <v>33</v>
      </c>
      <c r="C870" s="7" t="s">
        <v>254</v>
      </c>
      <c r="D870" s="8" t="s">
        <v>22</v>
      </c>
      <c r="E870" s="9">
        <v>54889701.034499973</v>
      </c>
      <c r="F870" s="9">
        <v>813703.82999999938</v>
      </c>
      <c r="G870" s="9">
        <v>857376.26000000036</v>
      </c>
      <c r="H870" s="9">
        <v>969125.06999999948</v>
      </c>
      <c r="I870" s="9">
        <v>1032373.1100000002</v>
      </c>
      <c r="J870" s="9">
        <v>1019632.0000000002</v>
      </c>
      <c r="K870" s="9">
        <v>1385139.1799999983</v>
      </c>
      <c r="L870" s="9">
        <v>1546036.6800000009</v>
      </c>
      <c r="M870" s="9">
        <v>1825344.4799999993</v>
      </c>
      <c r="N870" s="9">
        <v>2822528.3899999987</v>
      </c>
      <c r="O870" s="9">
        <v>3661702.3699999959</v>
      </c>
      <c r="P870" s="9">
        <v>7533283.3144999985</v>
      </c>
      <c r="Q870" s="9">
        <v>31423456.349999983</v>
      </c>
    </row>
    <row r="871" spans="2:18" hidden="1" outlineLevel="2" x14ac:dyDescent="0.3">
      <c r="B871" s="2" t="s">
        <v>33</v>
      </c>
      <c r="C871" s="11" t="s">
        <v>254</v>
      </c>
      <c r="D871" s="12" t="s">
        <v>23</v>
      </c>
      <c r="E871" s="13">
        <v>53170388.804499976</v>
      </c>
      <c r="F871" s="13">
        <v>747685.51999999944</v>
      </c>
      <c r="G871" s="13">
        <v>792889.72000000032</v>
      </c>
      <c r="H871" s="13">
        <v>896007.01999999944</v>
      </c>
      <c r="I871" s="13">
        <v>964550.02000000025</v>
      </c>
      <c r="J871" s="13">
        <v>959657.3400000002</v>
      </c>
      <c r="K871" s="13">
        <v>1288171.2599999984</v>
      </c>
      <c r="L871" s="13">
        <v>1452510.2000000009</v>
      </c>
      <c r="M871" s="13">
        <v>1730498.7499999993</v>
      </c>
      <c r="N871" s="13">
        <v>2705655.3399999989</v>
      </c>
      <c r="O871" s="13">
        <v>3527328.4399999958</v>
      </c>
      <c r="P871" s="13">
        <v>7352523.4244999988</v>
      </c>
      <c r="Q871" s="13">
        <v>30752911.769999985</v>
      </c>
      <c r="R871" s="14"/>
    </row>
    <row r="872" spans="2:18" hidden="1" outlineLevel="2" x14ac:dyDescent="0.3">
      <c r="B872" s="2" t="s">
        <v>33</v>
      </c>
      <c r="C872" s="7" t="s">
        <v>254</v>
      </c>
      <c r="D872" s="8" t="s">
        <v>24</v>
      </c>
      <c r="E872" s="9">
        <v>1719312.2299999997</v>
      </c>
      <c r="F872" s="9">
        <v>66018.31</v>
      </c>
      <c r="G872" s="9">
        <v>64486.540000000008</v>
      </c>
      <c r="H872" s="9">
        <v>73118.05</v>
      </c>
      <c r="I872" s="9">
        <v>67823.089999999982</v>
      </c>
      <c r="J872" s="9">
        <v>59974.660000000018</v>
      </c>
      <c r="K872" s="9">
        <v>96967.920000000013</v>
      </c>
      <c r="L872" s="9">
        <v>93526.48</v>
      </c>
      <c r="M872" s="9">
        <v>94845.729999999981</v>
      </c>
      <c r="N872" s="9">
        <v>116873.05</v>
      </c>
      <c r="O872" s="9">
        <v>134373.93</v>
      </c>
      <c r="P872" s="9">
        <v>180759.89</v>
      </c>
      <c r="Q872" s="9">
        <v>670544.57999999984</v>
      </c>
    </row>
    <row r="873" spans="2:18" hidden="1" outlineLevel="2" x14ac:dyDescent="0.3">
      <c r="C873" s="4" t="s">
        <v>34</v>
      </c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6"/>
    </row>
    <row r="874" spans="2:18" hidden="1" outlineLevel="2" x14ac:dyDescent="0.3">
      <c r="B874" s="1" t="s">
        <v>34</v>
      </c>
      <c r="C874" s="7" t="s">
        <v>254</v>
      </c>
      <c r="D874" s="8" t="s">
        <v>26</v>
      </c>
      <c r="E874" s="15">
        <v>8.9573228870113833E-2</v>
      </c>
      <c r="F874" s="15">
        <v>1.577891720014454E-2</v>
      </c>
      <c r="G874" s="15">
        <v>1.5897001010335053E-2</v>
      </c>
      <c r="H874" s="15">
        <v>1.8235614169871163E-2</v>
      </c>
      <c r="I874" s="15">
        <v>1.9847980702341589E-2</v>
      </c>
      <c r="J874" s="15">
        <v>2.1160916974195112E-2</v>
      </c>
      <c r="K874" s="15">
        <v>2.572969459579124E-2</v>
      </c>
      <c r="L874" s="15">
        <v>3.1280563563338797E-2</v>
      </c>
      <c r="M874" s="15">
        <v>3.8555553607465244E-2</v>
      </c>
      <c r="N874" s="15">
        <v>5.1905614459641716E-2</v>
      </c>
      <c r="O874" s="15">
        <v>7.4277310915430661E-2</v>
      </c>
      <c r="P874" s="15">
        <v>0.1516217323156136</v>
      </c>
      <c r="Q874" s="15">
        <v>0.62868405572107633</v>
      </c>
    </row>
    <row r="875" spans="2:18" hidden="1" outlineLevel="2" x14ac:dyDescent="0.3">
      <c r="B875" s="1" t="s">
        <v>34</v>
      </c>
      <c r="C875" s="11" t="s">
        <v>254</v>
      </c>
      <c r="D875" s="12" t="s">
        <v>27</v>
      </c>
      <c r="E875" s="16">
        <v>8.9709932979755241E-2</v>
      </c>
      <c r="F875" s="16">
        <v>1.5008248836425224E-2</v>
      </c>
      <c r="G875" s="16">
        <v>1.5167241738368243E-2</v>
      </c>
      <c r="H875" s="16">
        <v>1.7419875570251524E-2</v>
      </c>
      <c r="I875" s="16">
        <v>1.9167568020432898E-2</v>
      </c>
      <c r="J875" s="16">
        <v>2.0514761430812465E-2</v>
      </c>
      <c r="K875" s="16">
        <v>2.4808699474831566E-2</v>
      </c>
      <c r="L875" s="16">
        <v>3.0421320558377977E-2</v>
      </c>
      <c r="M875" s="16">
        <v>3.7835767149692036E-2</v>
      </c>
      <c r="N875" s="16">
        <v>5.139186974984563E-2</v>
      </c>
      <c r="O875" s="16">
        <v>7.4071261325280122E-2</v>
      </c>
      <c r="P875" s="16">
        <v>0.15311185828603788</v>
      </c>
      <c r="Q875" s="16">
        <v>0.6358612838881128</v>
      </c>
    </row>
    <row r="876" spans="2:18" hidden="1" outlineLevel="2" x14ac:dyDescent="0.3">
      <c r="B876" s="1" t="s">
        <v>34</v>
      </c>
      <c r="C876" s="7" t="s">
        <v>254</v>
      </c>
      <c r="D876" s="8" t="s">
        <v>28</v>
      </c>
      <c r="E876" s="15">
        <v>8.5542017140140952E-2</v>
      </c>
      <c r="F876" s="15">
        <v>3.7708616394379432E-2</v>
      </c>
      <c r="G876" s="15">
        <v>3.8923590594206317E-2</v>
      </c>
      <c r="H876" s="15">
        <v>4.2790794288901209E-2</v>
      </c>
      <c r="I876" s="15">
        <v>4.0083862352283249E-2</v>
      </c>
      <c r="J876" s="15">
        <v>4.2661987381839253E-2</v>
      </c>
      <c r="K876" s="15">
        <v>5.0766177629257656E-2</v>
      </c>
      <c r="L876" s="15">
        <v>5.5724257251346436E-2</v>
      </c>
      <c r="M876" s="15">
        <v>5.9052771571267558E-2</v>
      </c>
      <c r="N876" s="15">
        <v>6.7534908199127164E-2</v>
      </c>
      <c r="O876" s="15">
        <v>8.0128438606273222E-2</v>
      </c>
      <c r="P876" s="15">
        <v>0.10862196114690559</v>
      </c>
      <c r="Q876" s="15">
        <v>0.41424293567998455</v>
      </c>
    </row>
    <row r="877" spans="2:18" hidden="1" outlineLevel="2" x14ac:dyDescent="0.3">
      <c r="B877" s="1" t="s">
        <v>34</v>
      </c>
      <c r="C877" s="11" t="s">
        <v>254</v>
      </c>
      <c r="D877" s="12" t="s">
        <v>35</v>
      </c>
      <c r="E877" s="16">
        <v>0.6185152538226828</v>
      </c>
      <c r="F877" s="16">
        <v>0.23311559593064982</v>
      </c>
      <c r="G877" s="16">
        <v>0.22408000627295321</v>
      </c>
      <c r="H877" s="16">
        <v>0.24364243504667948</v>
      </c>
      <c r="I877" s="16">
        <v>0.27574671378561483</v>
      </c>
      <c r="J877" s="16">
        <v>0.2663864934414944</v>
      </c>
      <c r="K877" s="16">
        <v>0.3694864963187704</v>
      </c>
      <c r="L877" s="16">
        <v>0.37369700914803011</v>
      </c>
      <c r="M877" s="16">
        <v>0.4085542985502324</v>
      </c>
      <c r="N877" s="16">
        <v>0.46602000251656572</v>
      </c>
      <c r="O877" s="16">
        <v>0.5427208847893521</v>
      </c>
      <c r="P877" s="16">
        <v>0.70822052641782485</v>
      </c>
      <c r="Q877" s="16">
        <v>0.92194094672963567</v>
      </c>
    </row>
    <row r="878" spans="2:18" hidden="1" outlineLevel="2" x14ac:dyDescent="0.3">
      <c r="C878" s="4" t="s">
        <v>257</v>
      </c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6"/>
    </row>
    <row r="879" spans="2:18" hidden="1" outlineLevel="2" x14ac:dyDescent="0.3">
      <c r="B879" s="2" t="s">
        <v>37</v>
      </c>
      <c r="C879" s="7" t="s">
        <v>254</v>
      </c>
      <c r="D879" s="8" t="s">
        <v>22</v>
      </c>
      <c r="E879" s="9">
        <v>6272733.8299999991</v>
      </c>
      <c r="F879" s="9">
        <v>402118.41000000032</v>
      </c>
      <c r="G879" s="9">
        <v>447471.75999999966</v>
      </c>
      <c r="H879" s="9">
        <v>489530.4499999996</v>
      </c>
      <c r="I879" s="9">
        <v>471103.34</v>
      </c>
      <c r="J879" s="9">
        <v>397962.86999999965</v>
      </c>
      <c r="K879" s="9">
        <v>492456.97000000003</v>
      </c>
      <c r="L879" s="9">
        <v>472977.80000000005</v>
      </c>
      <c r="M879" s="9">
        <v>496386.41000000027</v>
      </c>
      <c r="N879" s="9">
        <v>672956.44</v>
      </c>
      <c r="O879" s="9">
        <v>631611.7200000002</v>
      </c>
      <c r="P879" s="9">
        <v>617689.84999999974</v>
      </c>
      <c r="Q879" s="9">
        <v>680467.80999999936</v>
      </c>
    </row>
    <row r="880" spans="2:18" hidden="1" outlineLevel="2" x14ac:dyDescent="0.3">
      <c r="B880" s="2" t="s">
        <v>37</v>
      </c>
      <c r="C880" s="11" t="s">
        <v>254</v>
      </c>
      <c r="D880" s="12" t="s">
        <v>23</v>
      </c>
      <c r="E880" s="13">
        <v>5728433.2899999991</v>
      </c>
      <c r="F880" s="13">
        <v>360222.77000000031</v>
      </c>
      <c r="G880" s="13">
        <v>406601.93999999965</v>
      </c>
      <c r="H880" s="13">
        <v>448532.85999999958</v>
      </c>
      <c r="I880" s="13">
        <v>429459.39</v>
      </c>
      <c r="J880" s="13">
        <v>363135.05999999965</v>
      </c>
      <c r="K880" s="13">
        <v>442775.27</v>
      </c>
      <c r="L880" s="13">
        <v>428023.07</v>
      </c>
      <c r="M880" s="13">
        <v>446346.01000000024</v>
      </c>
      <c r="N880" s="13">
        <v>622499.44999999995</v>
      </c>
      <c r="O880" s="13">
        <v>583082.27000000025</v>
      </c>
      <c r="P880" s="13">
        <v>568010.66999999969</v>
      </c>
      <c r="Q880" s="13">
        <v>629744.52999999933</v>
      </c>
      <c r="R880" s="14"/>
    </row>
    <row r="881" spans="2:18" hidden="1" outlineLevel="2" x14ac:dyDescent="0.3">
      <c r="B881" s="2" t="s">
        <v>37</v>
      </c>
      <c r="C881" s="7" t="s">
        <v>254</v>
      </c>
      <c r="D881" s="8" t="s">
        <v>24</v>
      </c>
      <c r="E881" s="9">
        <v>544300.54</v>
      </c>
      <c r="F881" s="9">
        <v>41895.64</v>
      </c>
      <c r="G881" s="9">
        <v>40869.820000000007</v>
      </c>
      <c r="H881" s="9">
        <v>40997.590000000011</v>
      </c>
      <c r="I881" s="9">
        <v>41643.950000000012</v>
      </c>
      <c r="J881" s="9">
        <v>34827.81</v>
      </c>
      <c r="K881" s="9">
        <v>49681.7</v>
      </c>
      <c r="L881" s="9">
        <v>44954.730000000018</v>
      </c>
      <c r="M881" s="9">
        <v>50040.4</v>
      </c>
      <c r="N881" s="9">
        <v>50456.99</v>
      </c>
      <c r="O881" s="9">
        <v>48529.45</v>
      </c>
      <c r="P881" s="9">
        <v>49679.180000000008</v>
      </c>
      <c r="Q881" s="9">
        <v>50723.28</v>
      </c>
    </row>
    <row r="882" spans="2:18" hidden="1" outlineLevel="2" x14ac:dyDescent="0.3">
      <c r="C882" s="4" t="s">
        <v>38</v>
      </c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6"/>
    </row>
    <row r="883" spans="2:18" hidden="1" outlineLevel="2" x14ac:dyDescent="0.3">
      <c r="B883" s="1" t="s">
        <v>38</v>
      </c>
      <c r="C883" s="7" t="s">
        <v>254</v>
      </c>
      <c r="D883" s="8" t="s">
        <v>26</v>
      </c>
      <c r="E883" s="15">
        <v>1.0236328717526492E-2</v>
      </c>
      <c r="F883" s="15">
        <v>7.7976689578120638E-3</v>
      </c>
      <c r="G883" s="15">
        <v>8.2967762844476187E-3</v>
      </c>
      <c r="H883" s="15">
        <v>9.2112862281061459E-3</v>
      </c>
      <c r="I883" s="15">
        <v>9.0572390064757365E-3</v>
      </c>
      <c r="J883" s="15">
        <v>8.2591162800720198E-3</v>
      </c>
      <c r="K883" s="15">
        <v>9.1476492923034235E-3</v>
      </c>
      <c r="L883" s="15">
        <v>9.5696385010400516E-3</v>
      </c>
      <c r="M883" s="15">
        <v>1.0484844395383518E-2</v>
      </c>
      <c r="N883" s="15">
        <v>1.2375506176139127E-2</v>
      </c>
      <c r="O883" s="15">
        <v>1.2812188256652328E-2</v>
      </c>
      <c r="P883" s="15">
        <v>1.243218941606839E-2</v>
      </c>
      <c r="Q883" s="15">
        <v>1.3614010432637803E-2</v>
      </c>
    </row>
    <row r="884" spans="2:18" hidden="1" outlineLevel="2" x14ac:dyDescent="0.3">
      <c r="B884" s="1" t="s">
        <v>38</v>
      </c>
      <c r="C884" s="11" t="s">
        <v>254</v>
      </c>
      <c r="D884" s="12" t="s">
        <v>27</v>
      </c>
      <c r="E884" s="16">
        <v>9.6651045455850796E-3</v>
      </c>
      <c r="F884" s="16">
        <v>7.2307311350718415E-3</v>
      </c>
      <c r="G884" s="16">
        <v>7.7779163478995444E-3</v>
      </c>
      <c r="H884" s="16">
        <v>8.7202292347765813E-3</v>
      </c>
      <c r="I884" s="16">
        <v>8.5342303656150646E-3</v>
      </c>
      <c r="J884" s="16">
        <v>7.7628011713678571E-3</v>
      </c>
      <c r="K884" s="16">
        <v>8.5273433350138705E-3</v>
      </c>
      <c r="L884" s="16">
        <v>8.9644995393843348E-3</v>
      </c>
      <c r="M884" s="16">
        <v>9.758945912300792E-3</v>
      </c>
      <c r="N884" s="16">
        <v>1.1823904612237326E-2</v>
      </c>
      <c r="O884" s="16">
        <v>1.224429194217809E-2</v>
      </c>
      <c r="P884" s="16">
        <v>1.1828479038937795E-2</v>
      </c>
      <c r="Q884" s="16">
        <v>1.3020886228989299E-2</v>
      </c>
    </row>
    <row r="885" spans="2:18" hidden="1" outlineLevel="2" x14ac:dyDescent="0.3">
      <c r="B885" s="1" t="s">
        <v>38</v>
      </c>
      <c r="C885" s="7" t="s">
        <v>254</v>
      </c>
      <c r="D885" s="8" t="s">
        <v>28</v>
      </c>
      <c r="E885" s="15">
        <v>2.7080925331443718E-2</v>
      </c>
      <c r="F885" s="15">
        <v>2.3930128131983669E-2</v>
      </c>
      <c r="G885" s="15">
        <v>2.4668716003973933E-2</v>
      </c>
      <c r="H885" s="15">
        <v>2.3992973554829669E-2</v>
      </c>
      <c r="I885" s="15">
        <v>2.461182997715626E-2</v>
      </c>
      <c r="J885" s="15">
        <v>2.4774189478641389E-2</v>
      </c>
      <c r="K885" s="15">
        <v>2.6010148584433797E-2</v>
      </c>
      <c r="L885" s="15">
        <v>2.6784595541121857E-2</v>
      </c>
      <c r="M885" s="15">
        <v>3.1156113306680833E-2</v>
      </c>
      <c r="N885" s="15">
        <v>2.9156492344935614E-2</v>
      </c>
      <c r="O885" s="15">
        <v>2.8938567584658764E-2</v>
      </c>
      <c r="P885" s="15">
        <v>2.9853138103647495E-2</v>
      </c>
      <c r="Q885" s="15">
        <v>3.1335366866313129E-2</v>
      </c>
    </row>
    <row r="886" spans="2:18" hidden="1" outlineLevel="2" x14ac:dyDescent="0.3">
      <c r="B886" s="1" t="s">
        <v>38</v>
      </c>
      <c r="C886" s="11" t="s">
        <v>254</v>
      </c>
      <c r="D886" s="12" t="s">
        <v>35</v>
      </c>
      <c r="E886" s="16">
        <v>0.18528456051198453</v>
      </c>
      <c r="F886" s="16">
        <v>0.15022043681065017</v>
      </c>
      <c r="G886" s="16">
        <v>0.15072328230398035</v>
      </c>
      <c r="H886" s="16">
        <v>0.1627142763865162</v>
      </c>
      <c r="I886" s="16">
        <v>0.17373982119965048</v>
      </c>
      <c r="J886" s="16">
        <v>0.14172418881872059</v>
      </c>
      <c r="K886" s="16">
        <v>0.20834306708351044</v>
      </c>
      <c r="L886" s="16">
        <v>0.18253918192549667</v>
      </c>
      <c r="M886" s="16">
        <v>0.1878494598455453</v>
      </c>
      <c r="N886" s="16">
        <v>0.20807897677858725</v>
      </c>
      <c r="O886" s="16">
        <v>0.20472095856716055</v>
      </c>
      <c r="P886" s="16">
        <v>0.19902147359705114</v>
      </c>
      <c r="Q886" s="16">
        <v>0.25576049110381882</v>
      </c>
    </row>
    <row r="887" spans="2:18" hidden="1" outlineLevel="2" x14ac:dyDescent="0.3">
      <c r="C887" s="4" t="s">
        <v>258</v>
      </c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6"/>
    </row>
    <row r="888" spans="2:18" hidden="1" outlineLevel="2" x14ac:dyDescent="0.3">
      <c r="B888" s="2" t="s">
        <v>40</v>
      </c>
      <c r="C888" s="7" t="s">
        <v>254</v>
      </c>
      <c r="D888" s="8" t="s">
        <v>22</v>
      </c>
      <c r="E888" s="9">
        <v>3770169.0299999984</v>
      </c>
      <c r="F888" s="9">
        <v>249209.18999999994</v>
      </c>
      <c r="G888" s="9">
        <v>247708.53999999986</v>
      </c>
      <c r="H888" s="9">
        <v>287234.24999999983</v>
      </c>
      <c r="I888" s="9">
        <v>274927.21999999974</v>
      </c>
      <c r="J888" s="9">
        <v>240324.48999999996</v>
      </c>
      <c r="K888" s="9">
        <v>302257.62999999983</v>
      </c>
      <c r="L888" s="9">
        <v>323274.8999999995</v>
      </c>
      <c r="M888" s="9">
        <v>300771.78999999986</v>
      </c>
      <c r="N888" s="9">
        <v>415680.2200000002</v>
      </c>
      <c r="O888" s="9">
        <v>357878.62000000005</v>
      </c>
      <c r="P888" s="9">
        <v>355523.36999999953</v>
      </c>
      <c r="Q888" s="9">
        <v>415378.80999999988</v>
      </c>
    </row>
    <row r="889" spans="2:18" hidden="1" outlineLevel="2" x14ac:dyDescent="0.3">
      <c r="B889" s="2" t="s">
        <v>40</v>
      </c>
      <c r="C889" s="11" t="s">
        <v>254</v>
      </c>
      <c r="D889" s="12" t="s">
        <v>23</v>
      </c>
      <c r="E889" s="13">
        <v>3363714.3299999982</v>
      </c>
      <c r="F889" s="13">
        <v>216754.75999999995</v>
      </c>
      <c r="G889" s="13">
        <v>215945.78999999986</v>
      </c>
      <c r="H889" s="13">
        <v>255068.13999999981</v>
      </c>
      <c r="I889" s="13">
        <v>242427.08999999976</v>
      </c>
      <c r="J889" s="13">
        <v>213866.16999999995</v>
      </c>
      <c r="K889" s="13">
        <v>262924.3499999998</v>
      </c>
      <c r="L889" s="13">
        <v>289332.85999999952</v>
      </c>
      <c r="M889" s="13">
        <v>269474.63999999984</v>
      </c>
      <c r="N889" s="13">
        <v>377968.56000000017</v>
      </c>
      <c r="O889" s="13">
        <v>322256.04000000004</v>
      </c>
      <c r="P889" s="13">
        <v>319239.68999999954</v>
      </c>
      <c r="Q889" s="13">
        <v>378456.23999999987</v>
      </c>
      <c r="R889" s="14"/>
    </row>
    <row r="890" spans="2:18" hidden="1" outlineLevel="2" x14ac:dyDescent="0.3">
      <c r="B890" s="2" t="s">
        <v>40</v>
      </c>
      <c r="C890" s="7" t="s">
        <v>254</v>
      </c>
      <c r="D890" s="8" t="s">
        <v>24</v>
      </c>
      <c r="E890" s="9">
        <v>406454.7</v>
      </c>
      <c r="F890" s="9">
        <v>32454.43</v>
      </c>
      <c r="G890" s="9">
        <v>31762.75</v>
      </c>
      <c r="H890" s="9">
        <v>32166.109999999997</v>
      </c>
      <c r="I890" s="9">
        <v>32500.129999999997</v>
      </c>
      <c r="J890" s="9">
        <v>26458.319999999996</v>
      </c>
      <c r="K890" s="9">
        <v>39333.280000000006</v>
      </c>
      <c r="L890" s="9">
        <v>33942.04</v>
      </c>
      <c r="M890" s="9">
        <v>31297.149999999998</v>
      </c>
      <c r="N890" s="9">
        <v>37711.660000000011</v>
      </c>
      <c r="O890" s="9">
        <v>35622.580000000009</v>
      </c>
      <c r="P890" s="9">
        <v>36283.680000000008</v>
      </c>
      <c r="Q890" s="9">
        <v>36922.570000000007</v>
      </c>
    </row>
    <row r="891" spans="2:18" hidden="1" outlineLevel="2" x14ac:dyDescent="0.3">
      <c r="C891" s="4" t="s">
        <v>41</v>
      </c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6"/>
    </row>
    <row r="892" spans="2:18" hidden="1" outlineLevel="2" x14ac:dyDescent="0.3">
      <c r="B892" s="1" t="s">
        <v>41</v>
      </c>
      <c r="C892" s="7" t="s">
        <v>254</v>
      </c>
      <c r="D892" s="8" t="s">
        <v>26</v>
      </c>
      <c r="E892" s="15">
        <v>6.1524513167041219E-3</v>
      </c>
      <c r="F892" s="15">
        <v>4.8325336929102214E-3</v>
      </c>
      <c r="G892" s="15">
        <v>4.5928760736256178E-3</v>
      </c>
      <c r="H892" s="15">
        <v>5.4047646908693793E-3</v>
      </c>
      <c r="I892" s="15">
        <v>5.2856376287332921E-3</v>
      </c>
      <c r="J892" s="15">
        <v>4.9875705938571772E-3</v>
      </c>
      <c r="K892" s="15">
        <v>5.6145957182062193E-3</v>
      </c>
      <c r="L892" s="15">
        <v>6.5407381265248973E-3</v>
      </c>
      <c r="M892" s="15">
        <v>6.3530051450662499E-3</v>
      </c>
      <c r="N892" s="15">
        <v>7.644258712954548E-3</v>
      </c>
      <c r="O892" s="15">
        <v>7.2595363690701308E-3</v>
      </c>
      <c r="P892" s="15">
        <v>7.1555876750750589E-3</v>
      </c>
      <c r="Q892" s="15">
        <v>8.3104172890069248E-3</v>
      </c>
    </row>
    <row r="893" spans="2:18" hidden="1" outlineLevel="2" x14ac:dyDescent="0.3">
      <c r="B893" s="1" t="s">
        <v>41</v>
      </c>
      <c r="C893" s="11" t="s">
        <v>254</v>
      </c>
      <c r="D893" s="12" t="s">
        <v>27</v>
      </c>
      <c r="E893" s="16">
        <v>5.6753127801428332E-3</v>
      </c>
      <c r="F893" s="16">
        <v>4.3509059458041004E-3</v>
      </c>
      <c r="G893" s="16">
        <v>4.1308418014461079E-3</v>
      </c>
      <c r="H893" s="16">
        <v>4.9589513938579355E-3</v>
      </c>
      <c r="I893" s="16">
        <v>4.8175186783683882E-3</v>
      </c>
      <c r="J893" s="16">
        <v>4.5718542158720739E-3</v>
      </c>
      <c r="K893" s="16">
        <v>5.0636211087067987E-3</v>
      </c>
      <c r="L893" s="16">
        <v>6.0597768484739571E-3</v>
      </c>
      <c r="M893" s="16">
        <v>5.8918157160108234E-3</v>
      </c>
      <c r="N893" s="16">
        <v>7.1792259412674225E-3</v>
      </c>
      <c r="O893" s="16">
        <v>6.7671360233440454E-3</v>
      </c>
      <c r="P893" s="16">
        <v>6.6479736754980262E-3</v>
      </c>
      <c r="Q893" s="16">
        <v>7.825134493333467E-3</v>
      </c>
    </row>
    <row r="894" spans="2:18" hidden="1" outlineLevel="2" x14ac:dyDescent="0.3">
      <c r="B894" s="1" t="s">
        <v>41</v>
      </c>
      <c r="C894" s="7" t="s">
        <v>254</v>
      </c>
      <c r="D894" s="8" t="s">
        <v>28</v>
      </c>
      <c r="E894" s="15">
        <v>2.022259500480076E-2</v>
      </c>
      <c r="F894" s="15">
        <v>1.8537458035024525E-2</v>
      </c>
      <c r="G894" s="15">
        <v>1.9171757038695617E-2</v>
      </c>
      <c r="H894" s="15">
        <v>1.8824536432305947E-2</v>
      </c>
      <c r="I894" s="15">
        <v>1.9207776250703287E-2</v>
      </c>
      <c r="J894" s="15">
        <v>1.8820690504700897E-2</v>
      </c>
      <c r="K894" s="15">
        <v>2.0592380234837743E-2</v>
      </c>
      <c r="L894" s="15">
        <v>2.0223095839761007E-2</v>
      </c>
      <c r="M894" s="15">
        <v>1.9486206176932759E-2</v>
      </c>
      <c r="N894" s="15">
        <v>2.1791623442159649E-2</v>
      </c>
      <c r="O894" s="15">
        <v>2.1242079579923405E-2</v>
      </c>
      <c r="P894" s="15">
        <v>2.1803534397076451E-2</v>
      </c>
      <c r="Q894" s="15">
        <v>2.2809689684837559E-2</v>
      </c>
    </row>
    <row r="895" spans="2:18" hidden="1" outlineLevel="2" x14ac:dyDescent="0.3">
      <c r="B895" s="1" t="s">
        <v>41</v>
      </c>
      <c r="C895" s="11" t="s">
        <v>254</v>
      </c>
      <c r="D895" s="12" t="s">
        <v>35</v>
      </c>
      <c r="E895" s="16">
        <v>0.13669015850984992</v>
      </c>
      <c r="F895" s="16">
        <v>0.10955515941503877</v>
      </c>
      <c r="G895" s="16">
        <v>9.8244098588843198E-2</v>
      </c>
      <c r="H895" s="16">
        <v>0.11402720679942287</v>
      </c>
      <c r="I895" s="16">
        <v>0.12271117224906007</v>
      </c>
      <c r="J895" s="16">
        <v>9.9717775586285903E-2</v>
      </c>
      <c r="K895" s="16">
        <v>0.16152919098150173</v>
      </c>
      <c r="L895" s="16">
        <v>0.15262313970617736</v>
      </c>
      <c r="M895" s="16">
        <v>0.1401492024459543</v>
      </c>
      <c r="N895" s="16">
        <v>0.16230008111056327</v>
      </c>
      <c r="O895" s="16">
        <v>0.14585735811861958</v>
      </c>
      <c r="P895" s="16">
        <v>0.14301340713042376</v>
      </c>
      <c r="Q895" s="16">
        <v>0.20977681542397744</v>
      </c>
    </row>
    <row r="896" spans="2:18" hidden="1" outlineLevel="2" x14ac:dyDescent="0.3">
      <c r="C896" s="4" t="s">
        <v>259</v>
      </c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6"/>
    </row>
    <row r="897" spans="2:18" hidden="1" outlineLevel="2" x14ac:dyDescent="0.3">
      <c r="B897" s="2" t="s">
        <v>43</v>
      </c>
      <c r="C897" s="7" t="s">
        <v>254</v>
      </c>
      <c r="D897" s="8" t="s">
        <v>22</v>
      </c>
      <c r="E897" s="9">
        <v>2405657.9499999983</v>
      </c>
      <c r="F897" s="9">
        <v>190144.78000000009</v>
      </c>
      <c r="G897" s="9">
        <v>182388.15999999997</v>
      </c>
      <c r="H897" s="9">
        <v>196972.49999999988</v>
      </c>
      <c r="I897" s="9">
        <v>183866.24999999983</v>
      </c>
      <c r="J897" s="9">
        <v>166858.77999999994</v>
      </c>
      <c r="K897" s="9">
        <v>216900.44999999987</v>
      </c>
      <c r="L897" s="9">
        <v>202957.06999999986</v>
      </c>
      <c r="M897" s="9">
        <v>200269.99999999977</v>
      </c>
      <c r="N897" s="9">
        <v>250926.39999999976</v>
      </c>
      <c r="O897" s="9">
        <v>212116.33999999979</v>
      </c>
      <c r="P897" s="9">
        <v>194481.99999999991</v>
      </c>
      <c r="Q897" s="9">
        <v>207775.21999999994</v>
      </c>
    </row>
    <row r="898" spans="2:18" hidden="1" outlineLevel="2" x14ac:dyDescent="0.3">
      <c r="B898" s="2" t="s">
        <v>43</v>
      </c>
      <c r="C898" s="11" t="s">
        <v>254</v>
      </c>
      <c r="D898" s="12" t="s">
        <v>23</v>
      </c>
      <c r="E898" s="13">
        <v>2020523.8199999987</v>
      </c>
      <c r="F898" s="13">
        <v>157387.49000000011</v>
      </c>
      <c r="G898" s="13">
        <v>151710.30999999997</v>
      </c>
      <c r="H898" s="13">
        <v>166008.90999999989</v>
      </c>
      <c r="I898" s="13">
        <v>152372.48999999982</v>
      </c>
      <c r="J898" s="13">
        <v>140857.53999999992</v>
      </c>
      <c r="K898" s="13">
        <v>179366.98999999987</v>
      </c>
      <c r="L898" s="13">
        <v>170681.42999999985</v>
      </c>
      <c r="M898" s="13">
        <v>170838.07999999975</v>
      </c>
      <c r="N898" s="13">
        <v>214765.81999999977</v>
      </c>
      <c r="O898" s="13">
        <v>179417.47999999981</v>
      </c>
      <c r="P898" s="13">
        <v>161773.11999999991</v>
      </c>
      <c r="Q898" s="13">
        <v>175344.15999999995</v>
      </c>
      <c r="R898" s="14"/>
    </row>
    <row r="899" spans="2:18" hidden="1" outlineLevel="2" x14ac:dyDescent="0.3">
      <c r="B899" s="2" t="s">
        <v>43</v>
      </c>
      <c r="C899" s="7" t="s">
        <v>254</v>
      </c>
      <c r="D899" s="8" t="s">
        <v>24</v>
      </c>
      <c r="E899" s="9">
        <v>385134.13000000006</v>
      </c>
      <c r="F899" s="9">
        <v>32757.289999999994</v>
      </c>
      <c r="G899" s="9">
        <v>30677.850000000009</v>
      </c>
      <c r="H899" s="9">
        <v>30963.590000000004</v>
      </c>
      <c r="I899" s="9">
        <v>31493.760000000006</v>
      </c>
      <c r="J899" s="9">
        <v>26001.240000000009</v>
      </c>
      <c r="K899" s="9">
        <v>37533.459999999992</v>
      </c>
      <c r="L899" s="9">
        <v>32275.640000000003</v>
      </c>
      <c r="M899" s="9">
        <v>29431.919999999998</v>
      </c>
      <c r="N899" s="9">
        <v>36160.579999999994</v>
      </c>
      <c r="O899" s="9">
        <v>32698.86</v>
      </c>
      <c r="P899" s="9">
        <v>32708.880000000005</v>
      </c>
      <c r="Q899" s="9">
        <v>32431.060000000005</v>
      </c>
    </row>
    <row r="900" spans="2:18" hidden="1" outlineLevel="2" x14ac:dyDescent="0.3">
      <c r="C900" s="4" t="s">
        <v>44</v>
      </c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6"/>
    </row>
    <row r="901" spans="2:18" hidden="1" outlineLevel="2" x14ac:dyDescent="0.3">
      <c r="B901" s="1" t="s">
        <v>44</v>
      </c>
      <c r="C901" s="7" t="s">
        <v>254</v>
      </c>
      <c r="D901" s="8" t="s">
        <v>26</v>
      </c>
      <c r="E901" s="15">
        <v>3.9257373619710715E-3</v>
      </c>
      <c r="F901" s="15">
        <v>3.6871876830906689E-3</v>
      </c>
      <c r="G901" s="15">
        <v>3.3817413649791859E-3</v>
      </c>
      <c r="H901" s="15">
        <v>3.7063477390745321E-3</v>
      </c>
      <c r="I901" s="15">
        <v>3.5349368813101978E-3</v>
      </c>
      <c r="J901" s="15">
        <v>3.4629011152999176E-3</v>
      </c>
      <c r="K901" s="15">
        <v>4.0290408478588354E-3</v>
      </c>
      <c r="L901" s="15">
        <v>4.1063783355799769E-3</v>
      </c>
      <c r="M901" s="15">
        <v>4.2301717870629326E-3</v>
      </c>
      <c r="N901" s="15">
        <v>4.614475809097472E-3</v>
      </c>
      <c r="O901" s="15">
        <v>4.3027613236690243E-3</v>
      </c>
      <c r="P901" s="15">
        <v>3.9143221505352765E-3</v>
      </c>
      <c r="Q901" s="15">
        <v>4.1569255314569788E-3</v>
      </c>
    </row>
    <row r="902" spans="2:18" hidden="1" outlineLevel="2" x14ac:dyDescent="0.3">
      <c r="B902" s="1" t="s">
        <v>44</v>
      </c>
      <c r="C902" s="11" t="s">
        <v>254</v>
      </c>
      <c r="D902" s="12" t="s">
        <v>27</v>
      </c>
      <c r="E902" s="16">
        <v>3.4090602034653212E-3</v>
      </c>
      <c r="F902" s="16">
        <v>3.1592301181122113E-3</v>
      </c>
      <c r="G902" s="16">
        <v>2.9020769067012037E-3</v>
      </c>
      <c r="H902" s="16">
        <v>3.2274909584448165E-3</v>
      </c>
      <c r="I902" s="16">
        <v>3.0279508640907262E-3</v>
      </c>
      <c r="J902" s="16">
        <v>3.0111360674124807E-3</v>
      </c>
      <c r="K902" s="16">
        <v>3.4544022901233811E-3</v>
      </c>
      <c r="L902" s="16">
        <v>3.5747456337259071E-3</v>
      </c>
      <c r="M902" s="16">
        <v>3.7352178469822377E-3</v>
      </c>
      <c r="N902" s="16">
        <v>4.0793137562594294E-3</v>
      </c>
      <c r="O902" s="16">
        <v>3.7676330042583791E-3</v>
      </c>
      <c r="P902" s="16">
        <v>3.3688274887222957E-3</v>
      </c>
      <c r="Q902" s="16">
        <v>3.6254961329758562E-3</v>
      </c>
    </row>
    <row r="903" spans="2:18" hidden="1" outlineLevel="2" x14ac:dyDescent="0.3">
      <c r="B903" s="1" t="s">
        <v>44</v>
      </c>
      <c r="C903" s="7" t="s">
        <v>254</v>
      </c>
      <c r="D903" s="8" t="s">
        <v>28</v>
      </c>
      <c r="E903" s="15">
        <v>1.9161819345467741E-2</v>
      </c>
      <c r="F903" s="15">
        <v>1.8710446885560103E-2</v>
      </c>
      <c r="G903" s="15">
        <v>1.8516919557328902E-2</v>
      </c>
      <c r="H903" s="15">
        <v>1.8120787003152828E-2</v>
      </c>
      <c r="I903" s="15">
        <v>1.8613005405619894E-2</v>
      </c>
      <c r="J903" s="15">
        <v>1.8495554168913575E-2</v>
      </c>
      <c r="K903" s="15">
        <v>1.9650110030210367E-2</v>
      </c>
      <c r="L903" s="15">
        <v>1.9230233686885763E-2</v>
      </c>
      <c r="M903" s="15">
        <v>1.8324878185489439E-2</v>
      </c>
      <c r="N903" s="15">
        <v>2.0895334302708738E-2</v>
      </c>
      <c r="O903" s="15">
        <v>1.9498637838493846E-2</v>
      </c>
      <c r="P903" s="15">
        <v>1.9655370959336154E-2</v>
      </c>
      <c r="Q903" s="15">
        <v>2.0034965462868592E-2</v>
      </c>
    </row>
    <row r="904" spans="2:18" hidden="1" outlineLevel="2" x14ac:dyDescent="0.3">
      <c r="B904" s="1" t="s">
        <v>44</v>
      </c>
      <c r="C904" s="11" t="s">
        <v>254</v>
      </c>
      <c r="D904" s="12" t="s">
        <v>35</v>
      </c>
      <c r="E904" s="16">
        <v>0.10102843155558515</v>
      </c>
      <c r="F904" s="16">
        <v>9.3874182284183316E-2</v>
      </c>
      <c r="G904" s="16">
        <v>8.0218242265337386E-2</v>
      </c>
      <c r="H904" s="16">
        <v>8.8258689230326787E-2</v>
      </c>
      <c r="I904" s="16">
        <v>9.3546121121820647E-2</v>
      </c>
      <c r="J904" s="16">
        <v>7.6903293815755058E-2</v>
      </c>
      <c r="K904" s="16">
        <v>0.13824398709058114</v>
      </c>
      <c r="L904" s="16">
        <v>0.11307744360033367</v>
      </c>
      <c r="M904" s="16">
        <v>0.1085291319919994</v>
      </c>
      <c r="N904" s="16">
        <v>0.11695458712627703</v>
      </c>
      <c r="O904" s="16">
        <v>0.101213002846785</v>
      </c>
      <c r="P904" s="16">
        <v>9.1288061251103572E-2</v>
      </c>
      <c r="Q904" s="16">
        <v>0.13278748144540103</v>
      </c>
    </row>
    <row r="905" spans="2:18" hidden="1" outlineLevel="2" x14ac:dyDescent="0.3">
      <c r="C905" s="4" t="s">
        <v>260</v>
      </c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6"/>
    </row>
    <row r="906" spans="2:18" hidden="1" outlineLevel="2" x14ac:dyDescent="0.3">
      <c r="B906" s="2" t="s">
        <v>46</v>
      </c>
      <c r="C906" s="7" t="s">
        <v>254</v>
      </c>
      <c r="D906" s="8" t="s">
        <v>22</v>
      </c>
      <c r="E906" s="9">
        <v>1467507.4000000006</v>
      </c>
      <c r="F906" s="9">
        <v>100368.23999999998</v>
      </c>
      <c r="G906" s="9">
        <v>104041.08000000009</v>
      </c>
      <c r="H906" s="9">
        <v>108453.28000000014</v>
      </c>
      <c r="I906" s="9">
        <v>116534.43000000004</v>
      </c>
      <c r="J906" s="9">
        <v>108245.74000000005</v>
      </c>
      <c r="K906" s="9">
        <v>126524.23000000007</v>
      </c>
      <c r="L906" s="9">
        <v>120037.39000000006</v>
      </c>
      <c r="M906" s="9">
        <v>123288.37000000004</v>
      </c>
      <c r="N906" s="9">
        <v>150109.09999999989</v>
      </c>
      <c r="O906" s="9">
        <v>139968.09000000008</v>
      </c>
      <c r="P906" s="9">
        <v>137523.62000000005</v>
      </c>
      <c r="Q906" s="9">
        <v>132413.8300000001</v>
      </c>
    </row>
    <row r="907" spans="2:18" hidden="1" outlineLevel="2" x14ac:dyDescent="0.3">
      <c r="B907" s="2" t="s">
        <v>46</v>
      </c>
      <c r="C907" s="11" t="s">
        <v>254</v>
      </c>
      <c r="D907" s="12" t="s">
        <v>23</v>
      </c>
      <c r="E907" s="13">
        <v>1307705.7800000005</v>
      </c>
      <c r="F907" s="13">
        <v>87327.409999999974</v>
      </c>
      <c r="G907" s="13">
        <v>91178.420000000086</v>
      </c>
      <c r="H907" s="13">
        <v>95217.360000000146</v>
      </c>
      <c r="I907" s="13">
        <v>103165.52000000003</v>
      </c>
      <c r="J907" s="13">
        <v>98250.850000000049</v>
      </c>
      <c r="K907" s="13">
        <v>110591.46000000006</v>
      </c>
      <c r="L907" s="13">
        <v>107181.93000000005</v>
      </c>
      <c r="M907" s="13">
        <v>111465.31000000004</v>
      </c>
      <c r="N907" s="13">
        <v>135890.81999999989</v>
      </c>
      <c r="O907" s="13">
        <v>126432.84000000008</v>
      </c>
      <c r="P907" s="13">
        <v>123597.29000000004</v>
      </c>
      <c r="Q907" s="13">
        <v>117406.57000000009</v>
      </c>
      <c r="R907" s="14"/>
    </row>
    <row r="908" spans="2:18" hidden="1" outlineLevel="2" x14ac:dyDescent="0.3">
      <c r="B908" s="2" t="s">
        <v>46</v>
      </c>
      <c r="C908" s="7" t="s">
        <v>254</v>
      </c>
      <c r="D908" s="8" t="s">
        <v>24</v>
      </c>
      <c r="E908" s="9">
        <v>159801.62</v>
      </c>
      <c r="F908" s="9">
        <v>13040.829999999998</v>
      </c>
      <c r="G908" s="9">
        <v>12862.660000000002</v>
      </c>
      <c r="H908" s="9">
        <v>13235.92</v>
      </c>
      <c r="I908" s="9">
        <v>13368.910000000002</v>
      </c>
      <c r="J908" s="9">
        <v>9994.8900000000012</v>
      </c>
      <c r="K908" s="9">
        <v>15932.769999999999</v>
      </c>
      <c r="L908" s="9">
        <v>12855.460000000001</v>
      </c>
      <c r="M908" s="9">
        <v>11823.060000000001</v>
      </c>
      <c r="N908" s="9">
        <v>14218.279999999999</v>
      </c>
      <c r="O908" s="9">
        <v>13535.25</v>
      </c>
      <c r="P908" s="9">
        <v>13926.330000000002</v>
      </c>
      <c r="Q908" s="9">
        <v>15007.260000000002</v>
      </c>
    </row>
    <row r="909" spans="2:18" hidden="1" outlineLevel="2" x14ac:dyDescent="0.3">
      <c r="C909" s="4" t="s">
        <v>47</v>
      </c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6"/>
    </row>
    <row r="910" spans="2:18" hidden="1" outlineLevel="2" x14ac:dyDescent="0.3">
      <c r="B910" s="1" t="s">
        <v>47</v>
      </c>
      <c r="C910" s="7" t="s">
        <v>254</v>
      </c>
      <c r="D910" s="8" t="s">
        <v>26</v>
      </c>
      <c r="E910" s="15">
        <v>2.3947912583121107E-3</v>
      </c>
      <c r="F910" s="15">
        <v>1.9462881826231987E-3</v>
      </c>
      <c r="G910" s="15">
        <v>1.9290727199238649E-3</v>
      </c>
      <c r="H910" s="15">
        <v>2.0407192330057135E-3</v>
      </c>
      <c r="I910" s="15">
        <v>2.2404430097935977E-3</v>
      </c>
      <c r="J910" s="15">
        <v>2.2464762943398319E-3</v>
      </c>
      <c r="K910" s="15">
        <v>2.3502546486827798E-3</v>
      </c>
      <c r="L910" s="15">
        <v>2.4286857203622675E-3</v>
      </c>
      <c r="M910" s="15">
        <v>2.6041393341338032E-3</v>
      </c>
      <c r="N910" s="15">
        <v>2.7604700449031807E-3</v>
      </c>
      <c r="O910" s="15">
        <v>2.8392404102382026E-3</v>
      </c>
      <c r="P910" s="15">
        <v>2.7679258336905043E-3</v>
      </c>
      <c r="Q910" s="15">
        <v>2.6491822780647504E-3</v>
      </c>
    </row>
    <row r="911" spans="2:18" hidden="1" outlineLevel="2" x14ac:dyDescent="0.3">
      <c r="B911" s="1" t="s">
        <v>47</v>
      </c>
      <c r="C911" s="11" t="s">
        <v>254</v>
      </c>
      <c r="D911" s="12" t="s">
        <v>27</v>
      </c>
      <c r="E911" s="16">
        <v>2.2063821709558369E-3</v>
      </c>
      <c r="F911" s="16">
        <v>1.7529181246154521E-3</v>
      </c>
      <c r="G911" s="16">
        <v>1.7441582386292895E-3</v>
      </c>
      <c r="H911" s="16">
        <v>1.8511847857261747E-3</v>
      </c>
      <c r="I911" s="16">
        <v>2.0501084246137185E-3</v>
      </c>
      <c r="J911" s="16">
        <v>2.1003254642167814E-3</v>
      </c>
      <c r="K911" s="16">
        <v>2.1298645458235586E-3</v>
      </c>
      <c r="L911" s="16">
        <v>2.2448144258096288E-3</v>
      </c>
      <c r="M911" s="16">
        <v>2.4370867152768774E-3</v>
      </c>
      <c r="N911" s="16">
        <v>2.5811429927507746E-3</v>
      </c>
      <c r="O911" s="16">
        <v>2.6549951588112808E-3</v>
      </c>
      <c r="P911" s="16">
        <v>2.5738388929111441E-3</v>
      </c>
      <c r="Q911" s="16">
        <v>2.4275519955780657E-3</v>
      </c>
    </row>
    <row r="912" spans="2:18" hidden="1" outlineLevel="2" x14ac:dyDescent="0.3">
      <c r="B912" s="1" t="s">
        <v>47</v>
      </c>
      <c r="C912" s="7" t="s">
        <v>254</v>
      </c>
      <c r="D912" s="8" t="s">
        <v>28</v>
      </c>
      <c r="E912" s="15">
        <v>7.950709986552177E-3</v>
      </c>
      <c r="F912" s="15">
        <v>7.4487162112195108E-3</v>
      </c>
      <c r="G912" s="15">
        <v>7.7638048466001398E-3</v>
      </c>
      <c r="H912" s="15">
        <v>7.7460425974756331E-3</v>
      </c>
      <c r="I912" s="15">
        <v>7.9011078415929335E-3</v>
      </c>
      <c r="J912" s="15">
        <v>7.1097005145651726E-3</v>
      </c>
      <c r="K912" s="15">
        <v>8.3413754976502264E-3</v>
      </c>
      <c r="L912" s="15">
        <v>7.6594453263331861E-3</v>
      </c>
      <c r="M912" s="15">
        <v>7.361264038490618E-3</v>
      </c>
      <c r="N912" s="15">
        <v>8.2160107445598939E-3</v>
      </c>
      <c r="O912" s="15">
        <v>8.0711969103349109E-3</v>
      </c>
      <c r="P912" s="15">
        <v>8.3685892715413008E-3</v>
      </c>
      <c r="Q912" s="15">
        <v>9.2710486734719523E-3</v>
      </c>
    </row>
    <row r="913" spans="2:18" hidden="1" outlineLevel="2" x14ac:dyDescent="0.3">
      <c r="B913" s="1" t="s">
        <v>47</v>
      </c>
      <c r="C913" s="11" t="s">
        <v>254</v>
      </c>
      <c r="D913" s="12" t="s">
        <v>35</v>
      </c>
      <c r="E913" s="16">
        <v>6.8555780092291269E-2</v>
      </c>
      <c r="F913" s="16">
        <v>5.4685169636814683E-2</v>
      </c>
      <c r="G913" s="16">
        <v>4.9750397996662775E-2</v>
      </c>
      <c r="H913" s="16">
        <v>5.3299475372102056E-2</v>
      </c>
      <c r="I913" s="16">
        <v>6.5408216932080182E-2</v>
      </c>
      <c r="J913" s="16">
        <v>5.4045493877099234E-2</v>
      </c>
      <c r="K913" s="16">
        <v>9.3578305830295347E-2</v>
      </c>
      <c r="L913" s="16">
        <v>7.5405433471597408E-2</v>
      </c>
      <c r="M913" s="16">
        <v>7.4945469899809714E-2</v>
      </c>
      <c r="N913" s="16">
        <v>7.9230954232541256E-2</v>
      </c>
      <c r="O913" s="16">
        <v>7.43078063308375E-2</v>
      </c>
      <c r="P913" s="16">
        <v>7.1037167044577132E-2</v>
      </c>
      <c r="Q913" s="16">
        <v>9.7582331872737918E-2</v>
      </c>
    </row>
    <row r="914" spans="2:18" hidden="1" outlineLevel="2" x14ac:dyDescent="0.3">
      <c r="C914" s="4" t="s">
        <v>261</v>
      </c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6"/>
    </row>
    <row r="915" spans="2:18" hidden="1" outlineLevel="2" x14ac:dyDescent="0.3">
      <c r="B915" s="2" t="s">
        <v>49</v>
      </c>
      <c r="C915" s="7" t="s">
        <v>254</v>
      </c>
      <c r="D915" s="8" t="s">
        <v>22</v>
      </c>
      <c r="E915" s="9">
        <v>963519.06000000041</v>
      </c>
      <c r="F915" s="9">
        <v>70338.23000000004</v>
      </c>
      <c r="G915" s="9">
        <v>64283.220000000023</v>
      </c>
      <c r="H915" s="9">
        <v>68929.390000000029</v>
      </c>
      <c r="I915" s="9">
        <v>82493.27999999997</v>
      </c>
      <c r="J915" s="9">
        <v>84300.580000000016</v>
      </c>
      <c r="K915" s="9">
        <v>77483.150000000009</v>
      </c>
      <c r="L915" s="9">
        <v>72100.560000000056</v>
      </c>
      <c r="M915" s="9">
        <v>71142.090000000011</v>
      </c>
      <c r="N915" s="9">
        <v>95104.48000000004</v>
      </c>
      <c r="O915" s="9">
        <v>86919.000000000087</v>
      </c>
      <c r="P915" s="9">
        <v>81884.08</v>
      </c>
      <c r="Q915" s="9">
        <v>108541.00000000013</v>
      </c>
    </row>
    <row r="916" spans="2:18" hidden="1" outlineLevel="2" x14ac:dyDescent="0.3">
      <c r="B916" s="2" t="s">
        <v>49</v>
      </c>
      <c r="C916" s="11" t="s">
        <v>254</v>
      </c>
      <c r="D916" s="12" t="s">
        <v>23</v>
      </c>
      <c r="E916" s="13">
        <v>827544.45000000042</v>
      </c>
      <c r="F916" s="13">
        <v>59477.070000000036</v>
      </c>
      <c r="G916" s="13">
        <v>53685.620000000024</v>
      </c>
      <c r="H916" s="13">
        <v>58335.990000000027</v>
      </c>
      <c r="I916" s="13">
        <v>71680.539999999979</v>
      </c>
      <c r="J916" s="13">
        <v>74983.110000000015</v>
      </c>
      <c r="K916" s="13">
        <v>64234.540000000008</v>
      </c>
      <c r="L916" s="13">
        <v>60356.030000000057</v>
      </c>
      <c r="M916" s="13">
        <v>60900.140000000007</v>
      </c>
      <c r="N916" s="13">
        <v>81580.890000000043</v>
      </c>
      <c r="O916" s="13">
        <v>75369.130000000092</v>
      </c>
      <c r="P916" s="13">
        <v>70242.89</v>
      </c>
      <c r="Q916" s="13">
        <v>96698.500000000131</v>
      </c>
      <c r="R916" s="14"/>
    </row>
    <row r="917" spans="2:18" hidden="1" outlineLevel="2" x14ac:dyDescent="0.3">
      <c r="B917" s="2" t="s">
        <v>49</v>
      </c>
      <c r="C917" s="7" t="s">
        <v>254</v>
      </c>
      <c r="D917" s="8" t="s">
        <v>24</v>
      </c>
      <c r="E917" s="9">
        <v>135974.60999999999</v>
      </c>
      <c r="F917" s="9">
        <v>10861.16</v>
      </c>
      <c r="G917" s="9">
        <v>10597.599999999999</v>
      </c>
      <c r="H917" s="9">
        <v>10593.4</v>
      </c>
      <c r="I917" s="9">
        <v>10812.739999999998</v>
      </c>
      <c r="J917" s="9">
        <v>9317.4699999999975</v>
      </c>
      <c r="K917" s="9">
        <v>13248.609999999999</v>
      </c>
      <c r="L917" s="9">
        <v>11744.529999999999</v>
      </c>
      <c r="M917" s="9">
        <v>10241.949999999999</v>
      </c>
      <c r="N917" s="9">
        <v>13523.590000000002</v>
      </c>
      <c r="O917" s="9">
        <v>11549.869999999999</v>
      </c>
      <c r="P917" s="9">
        <v>11641.189999999997</v>
      </c>
      <c r="Q917" s="9">
        <v>11842.5</v>
      </c>
    </row>
    <row r="918" spans="2:18" hidden="1" outlineLevel="2" x14ac:dyDescent="0.3">
      <c r="C918" s="4" t="s">
        <v>50</v>
      </c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6"/>
    </row>
    <row r="919" spans="2:18" hidden="1" outlineLevel="2" x14ac:dyDescent="0.3">
      <c r="B919" s="1" t="s">
        <v>50</v>
      </c>
      <c r="C919" s="7" t="s">
        <v>254</v>
      </c>
      <c r="D919" s="8" t="s">
        <v>26</v>
      </c>
      <c r="E919" s="15">
        <v>1.5723443862055496E-3</v>
      </c>
      <c r="F919" s="15">
        <v>1.3639620046703286E-3</v>
      </c>
      <c r="G919" s="15">
        <v>1.1919042560002658E-3</v>
      </c>
      <c r="H919" s="15">
        <v>1.2970150086041804E-3</v>
      </c>
      <c r="I919" s="15">
        <v>1.585981864166203E-3</v>
      </c>
      <c r="J919" s="15">
        <v>1.7495307858683259E-3</v>
      </c>
      <c r="K919" s="15">
        <v>1.4392905887045118E-3</v>
      </c>
      <c r="L919" s="15">
        <v>1.4587921355347941E-3</v>
      </c>
      <c r="M919" s="15">
        <v>1.5026876815833242E-3</v>
      </c>
      <c r="N919" s="15">
        <v>1.748948386047841E-3</v>
      </c>
      <c r="O919" s="15">
        <v>1.7631442796532725E-3</v>
      </c>
      <c r="P919" s="15">
        <v>1.6480736938133235E-3</v>
      </c>
      <c r="Q919" s="15">
        <v>2.1715623937728118E-3</v>
      </c>
    </row>
    <row r="920" spans="2:18" hidden="1" outlineLevel="2" x14ac:dyDescent="0.3">
      <c r="B920" s="1" t="s">
        <v>50</v>
      </c>
      <c r="C920" s="11" t="s">
        <v>254</v>
      </c>
      <c r="D920" s="12" t="s">
        <v>27</v>
      </c>
      <c r="E920" s="16">
        <v>1.3962462719660491E-3</v>
      </c>
      <c r="F920" s="16">
        <v>1.1938798368349875E-3</v>
      </c>
      <c r="G920" s="16">
        <v>1.0269559005181414E-3</v>
      </c>
      <c r="H920" s="16">
        <v>1.1341492470309422E-3</v>
      </c>
      <c r="I920" s="16">
        <v>1.4244379220388803E-3</v>
      </c>
      <c r="J920" s="16">
        <v>1.6029269499364934E-3</v>
      </c>
      <c r="K920" s="16">
        <v>1.2370834905632419E-3</v>
      </c>
      <c r="L920" s="16">
        <v>1.2640944870893703E-3</v>
      </c>
      <c r="M920" s="16">
        <v>1.3315256751405611E-3</v>
      </c>
      <c r="N920" s="16">
        <v>1.5495670904471105E-3</v>
      </c>
      <c r="O920" s="16">
        <v>1.5826954078846775E-3</v>
      </c>
      <c r="P920" s="16">
        <v>1.4627657469874883E-3</v>
      </c>
      <c r="Q920" s="16">
        <v>1.9993824591281878E-3</v>
      </c>
    </row>
    <row r="921" spans="2:18" hidden="1" outlineLevel="2" x14ac:dyDescent="0.3">
      <c r="B921" s="1" t="s">
        <v>50</v>
      </c>
      <c r="C921" s="7" t="s">
        <v>254</v>
      </c>
      <c r="D921" s="8" t="s">
        <v>28</v>
      </c>
      <c r="E921" s="15">
        <v>6.7652298496381786E-3</v>
      </c>
      <c r="F921" s="15">
        <v>6.2037231192070526E-3</v>
      </c>
      <c r="G921" s="15">
        <v>6.3966316642381608E-3</v>
      </c>
      <c r="H921" s="15">
        <v>6.1995635854627685E-3</v>
      </c>
      <c r="I921" s="15">
        <v>6.3903956869412349E-3</v>
      </c>
      <c r="J921" s="15">
        <v>6.6278289459359265E-3</v>
      </c>
      <c r="K921" s="15">
        <v>6.9361216431244391E-3</v>
      </c>
      <c r="L921" s="15">
        <v>6.9975392104584255E-3</v>
      </c>
      <c r="M921" s="15">
        <v>6.3768346112612955E-3</v>
      </c>
      <c r="N921" s="15">
        <v>7.8145852202251443E-3</v>
      </c>
      <c r="O921" s="15">
        <v>6.8872961385101775E-3</v>
      </c>
      <c r="P921" s="15">
        <v>6.9954063807172347E-3</v>
      </c>
      <c r="Q921" s="15">
        <v>7.3159520069347493E-3</v>
      </c>
    </row>
    <row r="922" spans="2:18" hidden="1" outlineLevel="2" x14ac:dyDescent="0.3">
      <c r="B922" s="1" t="s">
        <v>50</v>
      </c>
      <c r="C922" s="11" t="s">
        <v>254</v>
      </c>
      <c r="D922" s="12" t="s">
        <v>35</v>
      </c>
      <c r="E922" s="16">
        <v>4.8324485094528913E-2</v>
      </c>
      <c r="F922" s="16">
        <v>4.0540417712718775E-2</v>
      </c>
      <c r="G922" s="16">
        <v>3.2348312807492514E-2</v>
      </c>
      <c r="H922" s="16">
        <v>3.5782613750525424E-2</v>
      </c>
      <c r="I922" s="16">
        <v>4.9542129176114252E-2</v>
      </c>
      <c r="J922" s="16">
        <v>4.4494772277613122E-2</v>
      </c>
      <c r="K922" s="16">
        <v>6.3223488049479498E-2</v>
      </c>
      <c r="L922" s="16">
        <v>4.8986160138032801E-2</v>
      </c>
      <c r="M922" s="16">
        <v>4.6750101866096246E-2</v>
      </c>
      <c r="N922" s="16">
        <v>5.4517775870096076E-2</v>
      </c>
      <c r="O922" s="16">
        <v>4.9848664092047197E-2</v>
      </c>
      <c r="P922" s="16">
        <v>4.5531239488140376E-2</v>
      </c>
      <c r="Q922" s="16">
        <v>8.8638841932357881E-2</v>
      </c>
    </row>
    <row r="923" spans="2:18" hidden="1" outlineLevel="2" x14ac:dyDescent="0.3">
      <c r="C923" s="4" t="s">
        <v>262</v>
      </c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6"/>
    </row>
    <row r="924" spans="2:18" hidden="1" outlineLevel="2" x14ac:dyDescent="0.3">
      <c r="B924" s="2" t="s">
        <v>52</v>
      </c>
      <c r="C924" s="7" t="s">
        <v>254</v>
      </c>
      <c r="D924" s="8" t="s">
        <v>22</v>
      </c>
      <c r="E924" s="9">
        <v>1011365.45</v>
      </c>
      <c r="F924" s="9">
        <v>75417.649999999936</v>
      </c>
      <c r="G924" s="9">
        <v>73702.98000000001</v>
      </c>
      <c r="H924" s="9">
        <v>87937.630000000077</v>
      </c>
      <c r="I924" s="9">
        <v>74971.47</v>
      </c>
      <c r="J924" s="9">
        <v>68686.359999999971</v>
      </c>
      <c r="K924" s="9">
        <v>87121.32000000008</v>
      </c>
      <c r="L924" s="9">
        <v>93198.47</v>
      </c>
      <c r="M924" s="9">
        <v>76570.760000000009</v>
      </c>
      <c r="N924" s="9">
        <v>104175.91000000009</v>
      </c>
      <c r="O924" s="9">
        <v>89630.819999999992</v>
      </c>
      <c r="P924" s="9">
        <v>84419.71</v>
      </c>
      <c r="Q924" s="9">
        <v>95532.370000000054</v>
      </c>
    </row>
    <row r="925" spans="2:18" hidden="1" outlineLevel="2" x14ac:dyDescent="0.3">
      <c r="B925" s="2" t="s">
        <v>52</v>
      </c>
      <c r="C925" s="11" t="s">
        <v>254</v>
      </c>
      <c r="D925" s="12" t="s">
        <v>23</v>
      </c>
      <c r="E925" s="13">
        <v>904510.95000000019</v>
      </c>
      <c r="F925" s="13">
        <v>67755.609999999942</v>
      </c>
      <c r="G925" s="13">
        <v>66397.38</v>
      </c>
      <c r="H925" s="13">
        <v>80263.06000000007</v>
      </c>
      <c r="I925" s="13">
        <v>66949.789999999994</v>
      </c>
      <c r="J925" s="13">
        <v>61062.20999999997</v>
      </c>
      <c r="K925" s="13">
        <v>76610.82000000008</v>
      </c>
      <c r="L925" s="13">
        <v>83983.21</v>
      </c>
      <c r="M925" s="13">
        <v>68030.97</v>
      </c>
      <c r="N925" s="13">
        <v>93695.770000000091</v>
      </c>
      <c r="O925" s="13">
        <v>80047.259999999995</v>
      </c>
      <c r="P925" s="13">
        <v>74382.210000000006</v>
      </c>
      <c r="Q925" s="13">
        <v>85332.660000000047</v>
      </c>
      <c r="R925" s="14"/>
    </row>
    <row r="926" spans="2:18" hidden="1" outlineLevel="2" x14ac:dyDescent="0.3">
      <c r="B926" s="2" t="s">
        <v>52</v>
      </c>
      <c r="C926" s="7" t="s">
        <v>254</v>
      </c>
      <c r="D926" s="8" t="s">
        <v>24</v>
      </c>
      <c r="E926" s="9">
        <v>106854.5</v>
      </c>
      <c r="F926" s="9">
        <v>7662.0400000000009</v>
      </c>
      <c r="G926" s="9">
        <v>7305.5999999999995</v>
      </c>
      <c r="H926" s="9">
        <v>7674.5700000000006</v>
      </c>
      <c r="I926" s="9">
        <v>8021.68</v>
      </c>
      <c r="J926" s="9">
        <v>7624.1500000000005</v>
      </c>
      <c r="K926" s="9">
        <v>10510.5</v>
      </c>
      <c r="L926" s="9">
        <v>9215.260000000002</v>
      </c>
      <c r="M926" s="9">
        <v>8539.7900000000009</v>
      </c>
      <c r="N926" s="9">
        <v>10480.140000000001</v>
      </c>
      <c r="O926" s="9">
        <v>9583.5600000000013</v>
      </c>
      <c r="P926" s="9">
        <v>10037.500000000002</v>
      </c>
      <c r="Q926" s="9">
        <v>10199.710000000001</v>
      </c>
    </row>
    <row r="927" spans="2:18" hidden="1" outlineLevel="2" x14ac:dyDescent="0.3">
      <c r="C927" s="4" t="s">
        <v>53</v>
      </c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6"/>
    </row>
    <row r="928" spans="2:18" hidden="1" outlineLevel="2" x14ac:dyDescent="0.3">
      <c r="B928" s="1" t="s">
        <v>53</v>
      </c>
      <c r="C928" s="7" t="s">
        <v>254</v>
      </c>
      <c r="D928" s="8" t="s">
        <v>26</v>
      </c>
      <c r="E928" s="15">
        <v>1.6504237993068334E-3</v>
      </c>
      <c r="F928" s="15">
        <v>1.4624594488875404E-3</v>
      </c>
      <c r="G928" s="15">
        <v>1.3665602865242663E-3</v>
      </c>
      <c r="H928" s="15">
        <v>1.6546849744511199E-3</v>
      </c>
      <c r="I928" s="15">
        <v>1.4413706395221598E-3</v>
      </c>
      <c r="J928" s="15">
        <v>1.4254813121005179E-3</v>
      </c>
      <c r="K928" s="15">
        <v>1.6183247061008006E-3</v>
      </c>
      <c r="L928" s="15">
        <v>1.8856607366139089E-3</v>
      </c>
      <c r="M928" s="15">
        <v>1.6173539155438523E-3</v>
      </c>
      <c r="N928" s="15">
        <v>1.9157697898097464E-3</v>
      </c>
      <c r="O928" s="15">
        <v>1.8181533101350909E-3</v>
      </c>
      <c r="P928" s="15">
        <v>1.6991080963521794E-3</v>
      </c>
      <c r="Q928" s="15">
        <v>1.911300817939671E-3</v>
      </c>
    </row>
    <row r="929" spans="1:18" hidden="1" outlineLevel="2" x14ac:dyDescent="0.3">
      <c r="B929" s="1" t="s">
        <v>53</v>
      </c>
      <c r="C929" s="11" t="s">
        <v>254</v>
      </c>
      <c r="D929" s="12" t="s">
        <v>27</v>
      </c>
      <c r="E929" s="16">
        <v>1.5261053855052367E-3</v>
      </c>
      <c r="F929" s="16">
        <v>1.3600544985059777E-3</v>
      </c>
      <c r="G929" s="16">
        <v>1.2701200278574635E-3</v>
      </c>
      <c r="H929" s="16">
        <v>1.5604481738185872E-3</v>
      </c>
      <c r="I929" s="16">
        <v>1.3304283107875502E-3</v>
      </c>
      <c r="J929" s="16">
        <v>1.3053374557507895E-3</v>
      </c>
      <c r="K929" s="16">
        <v>1.4754364337397343E-3</v>
      </c>
      <c r="L929" s="16">
        <v>1.7589412817421684E-3</v>
      </c>
      <c r="M929" s="16">
        <v>1.4874347293736476E-3</v>
      </c>
      <c r="N929" s="16">
        <v>1.7796800415649024E-3</v>
      </c>
      <c r="O929" s="16">
        <v>1.6809326419948149E-3</v>
      </c>
      <c r="P929" s="16">
        <v>1.5489645852161014E-3</v>
      </c>
      <c r="Q929" s="16">
        <v>1.7643771474712576E-3</v>
      </c>
    </row>
    <row r="930" spans="1:18" hidden="1" outlineLevel="2" x14ac:dyDescent="0.3">
      <c r="B930" s="1" t="s">
        <v>53</v>
      </c>
      <c r="C930" s="7" t="s">
        <v>254</v>
      </c>
      <c r="D930" s="8" t="s">
        <v>28</v>
      </c>
      <c r="E930" s="15">
        <v>5.3163987965706453E-3</v>
      </c>
      <c r="F930" s="15">
        <v>4.3764362819707298E-3</v>
      </c>
      <c r="G930" s="15">
        <v>4.4096052206403632E-3</v>
      </c>
      <c r="H930" s="15">
        <v>4.491379982449922E-3</v>
      </c>
      <c r="I930" s="15">
        <v>4.7408621010051827E-3</v>
      </c>
      <c r="J930" s="15">
        <v>5.4233136310776866E-3</v>
      </c>
      <c r="K930" s="15">
        <v>5.5026230321565369E-3</v>
      </c>
      <c r="L930" s="15">
        <v>5.4905682206583947E-3</v>
      </c>
      <c r="M930" s="15">
        <v>5.3170371311032673E-3</v>
      </c>
      <c r="N930" s="15">
        <v>6.0559324225217077E-3</v>
      </c>
      <c r="O930" s="15">
        <v>5.7147669870899502E-3</v>
      </c>
      <c r="P930" s="15">
        <v>6.0317193986567756E-3</v>
      </c>
      <c r="Q930" s="15">
        <v>6.3010841329662181E-3</v>
      </c>
    </row>
    <row r="931" spans="1:18" hidden="1" outlineLevel="2" x14ac:dyDescent="0.3">
      <c r="B931" s="1" t="s">
        <v>53</v>
      </c>
      <c r="C931" s="11" t="s">
        <v>254</v>
      </c>
      <c r="D931" s="12" t="s">
        <v>35</v>
      </c>
      <c r="E931" s="16">
        <v>5.3299869126328288E-2</v>
      </c>
      <c r="F931" s="16">
        <v>4.5304682885273659E-2</v>
      </c>
      <c r="G931" s="16">
        <v>3.8328339167188225E-2</v>
      </c>
      <c r="H931" s="16">
        <v>4.7344269939085221E-2</v>
      </c>
      <c r="I931" s="16">
        <v>4.7371730553769434E-2</v>
      </c>
      <c r="J931" s="16">
        <v>3.794161912135826E-2</v>
      </c>
      <c r="K931" s="16">
        <v>7.5885646418718505E-2</v>
      </c>
      <c r="L931" s="16">
        <v>6.6581979951407605E-2</v>
      </c>
      <c r="M931" s="16">
        <v>5.2785195210184162E-2</v>
      </c>
      <c r="N931" s="16">
        <v>6.3161304219247136E-2</v>
      </c>
      <c r="O931" s="16">
        <v>5.4100762886812037E-2</v>
      </c>
      <c r="P931" s="16">
        <v>4.9180409046668649E-2</v>
      </c>
      <c r="Q931" s="16">
        <v>8.5603257570728966E-2</v>
      </c>
    </row>
    <row r="932" spans="1:18" hidden="1" outlineLevel="2" x14ac:dyDescent="0.3">
      <c r="C932" s="4" t="s">
        <v>263</v>
      </c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6"/>
    </row>
    <row r="933" spans="1:18" hidden="1" outlineLevel="2" x14ac:dyDescent="0.3">
      <c r="B933" s="2" t="s">
        <v>55</v>
      </c>
      <c r="C933" s="7" t="s">
        <v>254</v>
      </c>
      <c r="D933" s="8" t="s">
        <v>22</v>
      </c>
      <c r="E933" s="9">
        <v>1282989.2400000005</v>
      </c>
      <c r="F933" s="9">
        <v>95573.48</v>
      </c>
      <c r="G933" s="9">
        <v>89264.000000000058</v>
      </c>
      <c r="H933" s="9">
        <v>96113.989999999932</v>
      </c>
      <c r="I933" s="9">
        <v>107928.15000000002</v>
      </c>
      <c r="J933" s="9">
        <v>85017.760000000126</v>
      </c>
      <c r="K933" s="9">
        <v>103586.12000000007</v>
      </c>
      <c r="L933" s="9">
        <v>130055.71000000002</v>
      </c>
      <c r="M933" s="9">
        <v>102360.42000000004</v>
      </c>
      <c r="N933" s="9">
        <v>132926.03</v>
      </c>
      <c r="O933" s="9">
        <v>110849.74000000009</v>
      </c>
      <c r="P933" s="9">
        <v>115098.48999999996</v>
      </c>
      <c r="Q933" s="9">
        <v>114215.35</v>
      </c>
    </row>
    <row r="934" spans="1:18" hidden="1" outlineLevel="2" x14ac:dyDescent="0.3">
      <c r="B934" s="2" t="s">
        <v>55</v>
      </c>
      <c r="C934" s="11" t="s">
        <v>254</v>
      </c>
      <c r="D934" s="12" t="s">
        <v>23</v>
      </c>
      <c r="E934" s="13">
        <v>1134664.2600000005</v>
      </c>
      <c r="F934" s="13">
        <v>83896.54</v>
      </c>
      <c r="G934" s="13">
        <v>77718.650000000052</v>
      </c>
      <c r="H934" s="13">
        <v>84434.609999999942</v>
      </c>
      <c r="I934" s="13">
        <v>96058.080000000031</v>
      </c>
      <c r="J934" s="13">
        <v>74173.66000000012</v>
      </c>
      <c r="K934" s="13">
        <v>90366.400000000067</v>
      </c>
      <c r="L934" s="13">
        <v>117886.41000000002</v>
      </c>
      <c r="M934" s="13">
        <v>90128.950000000041</v>
      </c>
      <c r="N934" s="13">
        <v>119592.52</v>
      </c>
      <c r="O934" s="13">
        <v>97747.900000000096</v>
      </c>
      <c r="P934" s="13">
        <v>101945.67999999996</v>
      </c>
      <c r="Q934" s="13">
        <v>100714.86000000002</v>
      </c>
      <c r="R934" s="14"/>
    </row>
    <row r="935" spans="1:18" hidden="1" outlineLevel="2" x14ac:dyDescent="0.3">
      <c r="B935" s="2" t="s">
        <v>55</v>
      </c>
      <c r="C935" s="7" t="s">
        <v>254</v>
      </c>
      <c r="D935" s="8" t="s">
        <v>24</v>
      </c>
      <c r="E935" s="9">
        <v>148324.97999999995</v>
      </c>
      <c r="F935" s="9">
        <v>11676.939999999999</v>
      </c>
      <c r="G935" s="9">
        <v>11545.35</v>
      </c>
      <c r="H935" s="9">
        <v>11679.379999999997</v>
      </c>
      <c r="I935" s="9">
        <v>11870.069999999998</v>
      </c>
      <c r="J935" s="9">
        <v>10844.099999999999</v>
      </c>
      <c r="K935" s="9">
        <v>13219.72</v>
      </c>
      <c r="L935" s="9">
        <v>12169.299999999996</v>
      </c>
      <c r="M935" s="9">
        <v>12231.469999999998</v>
      </c>
      <c r="N935" s="9">
        <v>13333.509999999998</v>
      </c>
      <c r="O935" s="9">
        <v>13101.839999999997</v>
      </c>
      <c r="P935" s="9">
        <v>13152.809999999996</v>
      </c>
      <c r="Q935" s="9">
        <v>13500.489999999998</v>
      </c>
    </row>
    <row r="936" spans="1:18" hidden="1" outlineLevel="2" x14ac:dyDescent="0.3">
      <c r="C936" s="4" t="s">
        <v>56</v>
      </c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6"/>
    </row>
    <row r="937" spans="1:18" hidden="1" outlineLevel="2" x14ac:dyDescent="0.3">
      <c r="B937" s="1" t="s">
        <v>56</v>
      </c>
      <c r="C937" s="7" t="s">
        <v>254</v>
      </c>
      <c r="D937" s="8" t="s">
        <v>26</v>
      </c>
      <c r="E937" s="15">
        <v>2.0936803565423236E-3</v>
      </c>
      <c r="F937" s="15">
        <v>1.8533107155826848E-3</v>
      </c>
      <c r="G937" s="15">
        <v>1.6550841962740472E-3</v>
      </c>
      <c r="H937" s="15">
        <v>1.808536062292615E-3</v>
      </c>
      <c r="I937" s="15">
        <v>2.0749822110723401E-3</v>
      </c>
      <c r="J937" s="15">
        <v>1.7644147699288062E-3</v>
      </c>
      <c r="K937" s="15">
        <v>1.9241670948640611E-3</v>
      </c>
      <c r="L937" s="15">
        <v>2.6313838190631773E-3</v>
      </c>
      <c r="M937" s="15">
        <v>2.1620919798068256E-3</v>
      </c>
      <c r="N937" s="15">
        <v>2.4444775433528137E-3</v>
      </c>
      <c r="O937" s="15">
        <v>2.2485772383719614E-3</v>
      </c>
      <c r="P937" s="15">
        <v>2.3165772097169047E-3</v>
      </c>
      <c r="Q937" s="15">
        <v>2.2850882049326913E-3</v>
      </c>
    </row>
    <row r="938" spans="1:18" hidden="1" outlineLevel="2" x14ac:dyDescent="0.3">
      <c r="B938" s="1" t="s">
        <v>56</v>
      </c>
      <c r="C938" s="11" t="s">
        <v>254</v>
      </c>
      <c r="D938" s="12" t="s">
        <v>27</v>
      </c>
      <c r="E938" s="16">
        <v>1.9144237423840082E-3</v>
      </c>
      <c r="F938" s="16">
        <v>1.68405046661209E-3</v>
      </c>
      <c r="G938" s="16">
        <v>1.486685376788128E-3</v>
      </c>
      <c r="H938" s="16">
        <v>1.6415500852021395E-3</v>
      </c>
      <c r="I938" s="16">
        <v>1.9088691557045275E-3</v>
      </c>
      <c r="J938" s="16">
        <v>1.5856231968696237E-3</v>
      </c>
      <c r="K938" s="16">
        <v>1.7403531112954839E-3</v>
      </c>
      <c r="L938" s="16">
        <v>2.4690086638196229E-3</v>
      </c>
      <c r="M938" s="16">
        <v>1.9705867835190512E-3</v>
      </c>
      <c r="N938" s="16">
        <v>2.2715691537030032E-3</v>
      </c>
      <c r="O938" s="16">
        <v>2.0526328545967115E-3</v>
      </c>
      <c r="P938" s="16">
        <v>2.1229571954876486E-3</v>
      </c>
      <c r="Q938" s="16">
        <v>2.0824265573669799E-3</v>
      </c>
    </row>
    <row r="939" spans="1:18" hidden="1" outlineLevel="2" x14ac:dyDescent="0.3">
      <c r="B939" s="1" t="s">
        <v>56</v>
      </c>
      <c r="C939" s="7" t="s">
        <v>254</v>
      </c>
      <c r="D939" s="8" t="s">
        <v>28</v>
      </c>
      <c r="E939" s="15">
        <v>7.3797055357833763E-3</v>
      </c>
      <c r="F939" s="15">
        <v>6.6696837759128488E-3</v>
      </c>
      <c r="G939" s="15">
        <v>6.9686864369963072E-3</v>
      </c>
      <c r="H939" s="15">
        <v>6.8351104412919493E-3</v>
      </c>
      <c r="I939" s="15">
        <v>7.0152842047150445E-3</v>
      </c>
      <c r="J939" s="15">
        <v>7.7137720725286791E-3</v>
      </c>
      <c r="K939" s="15">
        <v>6.9209966938452421E-3</v>
      </c>
      <c r="L939" s="15">
        <v>7.2506225377968895E-3</v>
      </c>
      <c r="M939" s="15">
        <v>7.615547941808366E-3</v>
      </c>
      <c r="N939" s="15">
        <v>7.7047477910617028E-3</v>
      </c>
      <c r="O939" s="15">
        <v>7.8127504499512258E-3</v>
      </c>
      <c r="P939" s="15">
        <v>7.9037667968963176E-3</v>
      </c>
      <c r="Q939" s="15">
        <v>8.3402099987420313E-3</v>
      </c>
    </row>
    <row r="940" spans="1:18" hidden="1" outlineLevel="2" x14ac:dyDescent="0.3">
      <c r="B940" s="1" t="s">
        <v>56</v>
      </c>
      <c r="C940" s="11" t="s">
        <v>254</v>
      </c>
      <c r="D940" s="12" t="s">
        <v>35</v>
      </c>
      <c r="E940" s="16">
        <v>7.1421440676308359E-2</v>
      </c>
      <c r="F940" s="16">
        <v>6.0137131199602206E-2</v>
      </c>
      <c r="G940" s="16">
        <v>4.8270798052284535E-2</v>
      </c>
      <c r="H940" s="16">
        <v>5.4317939842861609E-2</v>
      </c>
      <c r="I940" s="16">
        <v>7.1587054225402957E-2</v>
      </c>
      <c r="J940" s="16">
        <v>4.8815033226132051E-2</v>
      </c>
      <c r="K940" s="16">
        <v>9.7636238877279818E-2</v>
      </c>
      <c r="L940" s="16">
        <v>9.9540809055900237E-2</v>
      </c>
      <c r="M940" s="16">
        <v>7.4495966008318815E-2</v>
      </c>
      <c r="N940" s="16">
        <v>8.602585540846179E-2</v>
      </c>
      <c r="O940" s="16">
        <v>7.0735238663295757E-2</v>
      </c>
      <c r="P940" s="16">
        <v>7.0521214861070242E-2</v>
      </c>
      <c r="Q940" s="16">
        <v>0.11192562920208504</v>
      </c>
    </row>
    <row r="941" spans="1:18" collapsed="1" x14ac:dyDescent="0.3"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1:18" x14ac:dyDescent="0.3">
      <c r="A942" s="1">
        <v>10</v>
      </c>
      <c r="C942" s="3" t="s">
        <v>0</v>
      </c>
      <c r="D942" s="3" t="s">
        <v>1</v>
      </c>
      <c r="E942" s="3" t="s">
        <v>264</v>
      </c>
      <c r="F942" s="3" t="s">
        <v>265</v>
      </c>
      <c r="G942" s="3" t="s">
        <v>266</v>
      </c>
      <c r="H942" s="3" t="s">
        <v>267</v>
      </c>
      <c r="I942" s="3" t="s">
        <v>268</v>
      </c>
      <c r="J942" s="3" t="s">
        <v>269</v>
      </c>
      <c r="K942" s="3" t="s">
        <v>270</v>
      </c>
      <c r="L942" s="3" t="s">
        <v>271</v>
      </c>
      <c r="M942" s="3" t="s">
        <v>272</v>
      </c>
      <c r="N942" s="3" t="s">
        <v>273</v>
      </c>
      <c r="O942" s="3" t="s">
        <v>274</v>
      </c>
      <c r="P942" s="3" t="s">
        <v>275</v>
      </c>
      <c r="Q942" s="3" t="s">
        <v>276</v>
      </c>
    </row>
    <row r="943" spans="1:18" x14ac:dyDescent="0.3">
      <c r="B943" s="14">
        <v>0</v>
      </c>
      <c r="C943" s="4" t="s">
        <v>15</v>
      </c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6"/>
    </row>
    <row r="944" spans="1:18" x14ac:dyDescent="0.3">
      <c r="B944" s="2" t="s">
        <v>15</v>
      </c>
      <c r="C944" s="7" t="s">
        <v>277</v>
      </c>
      <c r="D944" s="8" t="s">
        <v>17</v>
      </c>
      <c r="E944" s="9">
        <v>585539058.10000002</v>
      </c>
      <c r="F944" s="10">
        <v>46259147.32</v>
      </c>
      <c r="G944" s="10">
        <v>52411505.529999986</v>
      </c>
      <c r="H944" s="10">
        <v>52750816.249999993</v>
      </c>
      <c r="I944" s="10">
        <v>47709995.990000002</v>
      </c>
      <c r="J944" s="10">
        <v>49016115.770000018</v>
      </c>
      <c r="K944" s="10">
        <v>49977197.800000004</v>
      </c>
      <c r="L944" s="10">
        <v>48437378.909999989</v>
      </c>
      <c r="M944" s="10">
        <v>47560643.170000002</v>
      </c>
      <c r="N944" s="10">
        <v>49250672.01000002</v>
      </c>
      <c r="O944" s="10">
        <v>46029214.819999993</v>
      </c>
      <c r="P944" s="10">
        <v>47664493.510000005</v>
      </c>
      <c r="Q944" s="10">
        <v>48471877.019999988</v>
      </c>
    </row>
    <row r="945" spans="2:19" x14ac:dyDescent="0.3">
      <c r="B945" s="2" t="s">
        <v>15</v>
      </c>
      <c r="C945" s="11" t="s">
        <v>277</v>
      </c>
      <c r="D945" s="12" t="s">
        <v>18</v>
      </c>
      <c r="E945" s="13">
        <v>565767714.79999995</v>
      </c>
      <c r="F945" s="13">
        <v>44910069.07</v>
      </c>
      <c r="G945" s="13">
        <v>50645785.989999987</v>
      </c>
      <c r="H945" s="13">
        <v>51100675.129999988</v>
      </c>
      <c r="I945" s="13">
        <v>45987129.800000004</v>
      </c>
      <c r="J945" s="13">
        <v>47388607.410000004</v>
      </c>
      <c r="K945" s="13">
        <v>48215178.280000001</v>
      </c>
      <c r="L945" s="13">
        <v>46745144.999999993</v>
      </c>
      <c r="M945" s="13">
        <v>46035713.470000006</v>
      </c>
      <c r="N945" s="13">
        <v>47516974.200000003</v>
      </c>
      <c r="O945" s="13">
        <v>44370104.679999992</v>
      </c>
      <c r="P945" s="13">
        <v>46015862.549999997</v>
      </c>
      <c r="Q945" s="13">
        <v>46836469.219999999</v>
      </c>
      <c r="R945" s="14"/>
    </row>
    <row r="946" spans="2:19" x14ac:dyDescent="0.3">
      <c r="B946" s="2" t="s">
        <v>15</v>
      </c>
      <c r="C946" s="7" t="s">
        <v>277</v>
      </c>
      <c r="D946" s="8" t="s">
        <v>19</v>
      </c>
      <c r="E946" s="9">
        <v>19771343.300000001</v>
      </c>
      <c r="F946" s="9">
        <v>1349078.25</v>
      </c>
      <c r="G946" s="9">
        <v>1765719.5399999998</v>
      </c>
      <c r="H946" s="9">
        <v>1650141.12</v>
      </c>
      <c r="I946" s="9">
        <v>1722866.19</v>
      </c>
      <c r="J946" s="9">
        <v>1627508.3599999999</v>
      </c>
      <c r="K946" s="9">
        <v>1762019.5199999993</v>
      </c>
      <c r="L946" s="9">
        <v>1692233.9099999997</v>
      </c>
      <c r="M946" s="9">
        <v>1524929.7</v>
      </c>
      <c r="N946" s="9">
        <v>1733697.8099999998</v>
      </c>
      <c r="O946" s="9">
        <v>1659110.14</v>
      </c>
      <c r="P946" s="9">
        <v>1648630.9599999995</v>
      </c>
      <c r="Q946" s="9">
        <v>1635407.8</v>
      </c>
    </row>
    <row r="947" spans="2:19" x14ac:dyDescent="0.3">
      <c r="C947" s="4" t="s">
        <v>20</v>
      </c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6"/>
    </row>
    <row r="948" spans="2:19" x14ac:dyDescent="0.3">
      <c r="B948" s="2" t="s">
        <v>21</v>
      </c>
      <c r="C948" s="7" t="s">
        <v>277</v>
      </c>
      <c r="D948" s="8" t="s">
        <v>22</v>
      </c>
      <c r="E948" s="9">
        <v>567059076.30000079</v>
      </c>
      <c r="F948" s="10">
        <v>45109570.219999827</v>
      </c>
      <c r="G948" s="10">
        <v>50631140.210000008</v>
      </c>
      <c r="H948" s="10">
        <v>51195760.409999989</v>
      </c>
      <c r="I948" s="10">
        <v>46134491.510000162</v>
      </c>
      <c r="J948" s="10">
        <v>46698293.750000127</v>
      </c>
      <c r="K948" s="10">
        <v>48572845.590000197</v>
      </c>
      <c r="L948" s="10">
        <v>46847281.779999964</v>
      </c>
      <c r="M948" s="10">
        <v>45862860.600000151</v>
      </c>
      <c r="N948" s="10">
        <v>47510034.700000092</v>
      </c>
      <c r="O948" s="10">
        <v>44860873.799999923</v>
      </c>
      <c r="P948" s="10">
        <v>46338937.580000177</v>
      </c>
      <c r="Q948" s="10">
        <v>47296986.150000215</v>
      </c>
    </row>
    <row r="949" spans="2:19" x14ac:dyDescent="0.3">
      <c r="B949" s="2" t="s">
        <v>21</v>
      </c>
      <c r="C949" s="11" t="s">
        <v>277</v>
      </c>
      <c r="D949" s="12" t="s">
        <v>23</v>
      </c>
      <c r="E949" s="13">
        <v>552133626.31000078</v>
      </c>
      <c r="F949" s="13">
        <v>44085258.119999826</v>
      </c>
      <c r="G949" s="13">
        <v>49276693.110000007</v>
      </c>
      <c r="H949" s="13">
        <v>49942334.699999988</v>
      </c>
      <c r="I949" s="13">
        <v>44809563.310000159</v>
      </c>
      <c r="J949" s="13">
        <v>45511673.600000128</v>
      </c>
      <c r="K949" s="13">
        <v>47230598.990000196</v>
      </c>
      <c r="L949" s="13">
        <v>45562207.809999965</v>
      </c>
      <c r="M949" s="13">
        <v>44725125.200000152</v>
      </c>
      <c r="N949" s="13">
        <v>46209724.990000091</v>
      </c>
      <c r="O949" s="13">
        <v>43612858.05999992</v>
      </c>
      <c r="P949" s="13">
        <v>45116628.840000175</v>
      </c>
      <c r="Q949" s="13">
        <v>46050959.580000214</v>
      </c>
      <c r="R949" s="14"/>
    </row>
    <row r="950" spans="2:19" x14ac:dyDescent="0.3">
      <c r="B950" s="2" t="s">
        <v>21</v>
      </c>
      <c r="C950" s="7" t="s">
        <v>277</v>
      </c>
      <c r="D950" s="8" t="s">
        <v>24</v>
      </c>
      <c r="E950" s="9">
        <v>14925449.989999996</v>
      </c>
      <c r="F950" s="9">
        <v>1024312.0999999999</v>
      </c>
      <c r="G950" s="9">
        <v>1354447.0999999999</v>
      </c>
      <c r="H950" s="9">
        <v>1253425.7099999995</v>
      </c>
      <c r="I950" s="9">
        <v>1324928.2000000002</v>
      </c>
      <c r="J950" s="9">
        <v>1186620.1499999997</v>
      </c>
      <c r="K950" s="9">
        <v>1342246.5999999994</v>
      </c>
      <c r="L950" s="9">
        <v>1285073.9700000002</v>
      </c>
      <c r="M950" s="9">
        <v>1137735.3999999994</v>
      </c>
      <c r="N950" s="9">
        <v>1300309.7099999995</v>
      </c>
      <c r="O950" s="9">
        <v>1248015.74</v>
      </c>
      <c r="P950" s="9">
        <v>1222308.7399999995</v>
      </c>
      <c r="Q950" s="9">
        <v>1246026.5699999996</v>
      </c>
      <c r="S950" s="115"/>
    </row>
    <row r="951" spans="2:19" hidden="1" outlineLevel="2" x14ac:dyDescent="0.3">
      <c r="C951" s="4" t="s">
        <v>25</v>
      </c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6"/>
    </row>
    <row r="952" spans="2:19" hidden="1" outlineLevel="2" x14ac:dyDescent="0.3">
      <c r="B952" s="1" t="s">
        <v>25</v>
      </c>
      <c r="C952" s="7" t="s">
        <v>277</v>
      </c>
      <c r="D952" s="8" t="s">
        <v>26</v>
      </c>
      <c r="E952" s="15">
        <v>0.96843936959566035</v>
      </c>
      <c r="F952" s="15">
        <v>0.9751491939086574</v>
      </c>
      <c r="G952" s="15">
        <v>0.96603102120428674</v>
      </c>
      <c r="H952" s="15">
        <v>0.97052072459637051</v>
      </c>
      <c r="I952" s="15">
        <v>0.96697747615971152</v>
      </c>
      <c r="J952" s="15">
        <v>0.95271306215131601</v>
      </c>
      <c r="K952" s="15">
        <v>0.97190014102791877</v>
      </c>
      <c r="L952" s="15">
        <v>0.96717210621667749</v>
      </c>
      <c r="M952" s="15">
        <v>0.9643027836286544</v>
      </c>
      <c r="N952" s="15">
        <v>0.96465759269951679</v>
      </c>
      <c r="O952" s="15">
        <v>0.97461740278279918</v>
      </c>
      <c r="P952" s="15">
        <v>0.97218986645223182</v>
      </c>
      <c r="Q952" s="15">
        <v>0.97576139109457216</v>
      </c>
    </row>
    <row r="953" spans="2:19" hidden="1" outlineLevel="2" x14ac:dyDescent="0.3">
      <c r="B953" s="1" t="s">
        <v>25</v>
      </c>
      <c r="C953" s="11" t="s">
        <v>277</v>
      </c>
      <c r="D953" s="12" t="s">
        <v>27</v>
      </c>
      <c r="E953" s="16">
        <v>0.97590161450831658</v>
      </c>
      <c r="F953" s="16">
        <v>0.98163416429588279</v>
      </c>
      <c r="G953" s="16">
        <v>0.97296728931662135</v>
      </c>
      <c r="H953" s="16">
        <v>0.97733218930957011</v>
      </c>
      <c r="I953" s="16">
        <v>0.97439356413150524</v>
      </c>
      <c r="J953" s="16">
        <v>0.96039272068577808</v>
      </c>
      <c r="K953" s="16">
        <v>0.97957947424186509</v>
      </c>
      <c r="L953" s="16">
        <v>0.9746939026502105</v>
      </c>
      <c r="M953" s="16">
        <v>0.97153105336677525</v>
      </c>
      <c r="N953" s="16">
        <v>0.97248879517248576</v>
      </c>
      <c r="O953" s="16">
        <v>0.98293340469982249</v>
      </c>
      <c r="P953" s="16">
        <v>0.98045817984998695</v>
      </c>
      <c r="Q953" s="16">
        <v>0.9832286751524737</v>
      </c>
    </row>
    <row r="954" spans="2:19" hidden="1" outlineLevel="2" x14ac:dyDescent="0.3">
      <c r="B954" s="1" t="s">
        <v>25</v>
      </c>
      <c r="C954" s="7" t="s">
        <v>277</v>
      </c>
      <c r="D954" s="8" t="s">
        <v>28</v>
      </c>
      <c r="E954" s="15">
        <v>0.75490318303258619</v>
      </c>
      <c r="F954" s="15">
        <v>0.7592681151000692</v>
      </c>
      <c r="G954" s="15">
        <v>0.76707940831871857</v>
      </c>
      <c r="H954" s="15">
        <v>0.75958698005174208</v>
      </c>
      <c r="I954" s="15">
        <v>0.76902559681666294</v>
      </c>
      <c r="J954" s="15">
        <v>0.72910233776003441</v>
      </c>
      <c r="K954" s="15">
        <v>0.76176602175213126</v>
      </c>
      <c r="L954" s="15">
        <v>0.75939499995009585</v>
      </c>
      <c r="M954" s="15">
        <v>0.74609039354404305</v>
      </c>
      <c r="N954" s="15">
        <v>0.75002096818706809</v>
      </c>
      <c r="O954" s="15">
        <v>0.75221994604891029</v>
      </c>
      <c r="P954" s="15">
        <v>0.74140833798244321</v>
      </c>
      <c r="Q954" s="15">
        <v>0.76190572773347387</v>
      </c>
    </row>
    <row r="955" spans="2:19" hidden="1" outlineLevel="2" x14ac:dyDescent="0.3">
      <c r="C955" s="4" t="s">
        <v>278</v>
      </c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6"/>
    </row>
    <row r="956" spans="2:19" hidden="1" outlineLevel="2" x14ac:dyDescent="0.3">
      <c r="B956" s="2" t="s">
        <v>30</v>
      </c>
      <c r="C956" s="7" t="s">
        <v>277</v>
      </c>
      <c r="D956" s="8" t="s">
        <v>22</v>
      </c>
      <c r="E956" s="9">
        <v>493989485.91550004</v>
      </c>
      <c r="F956" s="10">
        <v>43336085.93999996</v>
      </c>
      <c r="G956" s="10">
        <v>48523845.379999943</v>
      </c>
      <c r="H956" s="10">
        <v>48937881.86999999</v>
      </c>
      <c r="I956" s="10">
        <v>43782256.660000019</v>
      </c>
      <c r="J956" s="10">
        <v>44074517.370000035</v>
      </c>
      <c r="K956" s="10">
        <v>45780839.320000045</v>
      </c>
      <c r="L956" s="10">
        <v>43743775.889999978</v>
      </c>
      <c r="M956" s="10">
        <v>42328724.490000084</v>
      </c>
      <c r="N956" s="10">
        <v>42585974.040000066</v>
      </c>
      <c r="O956" s="10">
        <v>39285894.279999919</v>
      </c>
      <c r="P956" s="10">
        <v>37247608.565499991</v>
      </c>
      <c r="Q956" s="10">
        <v>14362082.10999999</v>
      </c>
    </row>
    <row r="957" spans="2:19" hidden="1" outlineLevel="2" x14ac:dyDescent="0.3">
      <c r="B957" s="2" t="s">
        <v>30</v>
      </c>
      <c r="C957" s="11" t="s">
        <v>277</v>
      </c>
      <c r="D957" s="12" t="s">
        <v>23</v>
      </c>
      <c r="E957" s="13">
        <v>482473881.42549992</v>
      </c>
      <c r="F957" s="13">
        <v>42488480.79999996</v>
      </c>
      <c r="G957" s="13">
        <v>47381899.849999942</v>
      </c>
      <c r="H957" s="13">
        <v>47902113.789999992</v>
      </c>
      <c r="I957" s="13">
        <v>42679835.020000018</v>
      </c>
      <c r="J957" s="13">
        <v>43099190.130000032</v>
      </c>
      <c r="K957" s="13">
        <v>44688828.780000046</v>
      </c>
      <c r="L957" s="13">
        <v>42695914.299999975</v>
      </c>
      <c r="M957" s="13">
        <v>41422072.820000082</v>
      </c>
      <c r="N957" s="13">
        <v>41567602.840000063</v>
      </c>
      <c r="O957" s="13">
        <v>38325218.589999922</v>
      </c>
      <c r="P957" s="13">
        <v>36367089.35549999</v>
      </c>
      <c r="Q957" s="13">
        <v>13855635.149999989</v>
      </c>
      <c r="R957" s="14"/>
    </row>
    <row r="958" spans="2:19" hidden="1" outlineLevel="2" x14ac:dyDescent="0.3">
      <c r="B958" s="2" t="s">
        <v>30</v>
      </c>
      <c r="C958" s="7" t="s">
        <v>277</v>
      </c>
      <c r="D958" s="8" t="s">
        <v>24</v>
      </c>
      <c r="E958" s="9">
        <v>11515604.490000002</v>
      </c>
      <c r="F958" s="9">
        <v>847605.14000000036</v>
      </c>
      <c r="G958" s="9">
        <v>1141945.53</v>
      </c>
      <c r="H958" s="9">
        <v>1035768.08</v>
      </c>
      <c r="I958" s="9">
        <v>1102421.6399999999</v>
      </c>
      <c r="J958" s="9">
        <v>975327.24000000046</v>
      </c>
      <c r="K958" s="9">
        <v>1092010.5399999998</v>
      </c>
      <c r="L958" s="9">
        <v>1047861.5900000001</v>
      </c>
      <c r="M958" s="9">
        <v>906651.66999999993</v>
      </c>
      <c r="N958" s="9">
        <v>1018371.2</v>
      </c>
      <c r="O958" s="9">
        <v>960675.69000000041</v>
      </c>
      <c r="P958" s="9">
        <v>880519.21000000008</v>
      </c>
      <c r="Q958" s="9">
        <v>506446.96000000008</v>
      </c>
    </row>
    <row r="959" spans="2:19" hidden="1" outlineLevel="2" x14ac:dyDescent="0.3">
      <c r="C959" s="4" t="s">
        <v>31</v>
      </c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6"/>
    </row>
    <row r="960" spans="2:19" hidden="1" outlineLevel="2" x14ac:dyDescent="0.3">
      <c r="B960" s="1" t="s">
        <v>31</v>
      </c>
      <c r="C960" s="7" t="s">
        <v>277</v>
      </c>
      <c r="D960" s="8" t="s">
        <v>26</v>
      </c>
      <c r="E960" s="15">
        <v>0.8436490770033912</v>
      </c>
      <c r="F960" s="15">
        <v>0.93681117034476202</v>
      </c>
      <c r="G960" s="15">
        <v>0.92582429925095788</v>
      </c>
      <c r="H960" s="15">
        <v>0.92771800227830592</v>
      </c>
      <c r="I960" s="15">
        <v>0.91767470844425902</v>
      </c>
      <c r="J960" s="15">
        <v>0.89918421069536369</v>
      </c>
      <c r="K960" s="15">
        <v>0.916034538455056</v>
      </c>
      <c r="L960" s="15">
        <v>0.90309956637577249</v>
      </c>
      <c r="M960" s="15">
        <v>0.88999478704905166</v>
      </c>
      <c r="N960" s="15">
        <v>0.86467802980136532</v>
      </c>
      <c r="O960" s="15">
        <v>0.85349911862780559</v>
      </c>
      <c r="P960" s="15">
        <v>0.78145398854779491</v>
      </c>
      <c r="Q960" s="15">
        <v>0.29629721382718582</v>
      </c>
    </row>
    <row r="961" spans="2:18" hidden="1" outlineLevel="2" x14ac:dyDescent="0.3">
      <c r="B961" s="1" t="s">
        <v>31</v>
      </c>
      <c r="C961" s="11" t="s">
        <v>277</v>
      </c>
      <c r="D961" s="12" t="s">
        <v>27</v>
      </c>
      <c r="E961" s="16">
        <v>0.85277733035023995</v>
      </c>
      <c r="F961" s="16">
        <v>0.94607916843268303</v>
      </c>
      <c r="G961" s="16">
        <v>0.93555463547066875</v>
      </c>
      <c r="H961" s="16">
        <v>0.93740667159753044</v>
      </c>
      <c r="I961" s="16">
        <v>0.92808216571933166</v>
      </c>
      <c r="J961" s="16">
        <v>0.90948420908661665</v>
      </c>
      <c r="K961" s="16">
        <v>0.92686225321990134</v>
      </c>
      <c r="L961" s="16">
        <v>0.91337644369270821</v>
      </c>
      <c r="M961" s="16">
        <v>0.89978127192475288</v>
      </c>
      <c r="N961" s="16">
        <v>0.8747948189007384</v>
      </c>
      <c r="O961" s="16">
        <v>0.86376218551666328</v>
      </c>
      <c r="P961" s="16">
        <v>0.79031636788257908</v>
      </c>
      <c r="Q961" s="16">
        <v>0.29583005253699585</v>
      </c>
    </row>
    <row r="962" spans="2:18" hidden="1" outlineLevel="2" x14ac:dyDescent="0.3">
      <c r="B962" s="1" t="s">
        <v>31</v>
      </c>
      <c r="C962" s="7" t="s">
        <v>277</v>
      </c>
      <c r="D962" s="8" t="s">
        <v>28</v>
      </c>
      <c r="E962" s="15">
        <v>0.58243915525962275</v>
      </c>
      <c r="F962" s="15">
        <v>0.62828463804823798</v>
      </c>
      <c r="G962" s="15">
        <v>0.64673098084421732</v>
      </c>
      <c r="H962" s="15">
        <v>0.62768454615566449</v>
      </c>
      <c r="I962" s="15">
        <v>0.63987653039961268</v>
      </c>
      <c r="J962" s="15">
        <v>0.59927633182787499</v>
      </c>
      <c r="K962" s="15">
        <v>0.61974939982503729</v>
      </c>
      <c r="L962" s="15">
        <v>0.61921793660310254</v>
      </c>
      <c r="M962" s="15">
        <v>0.59455309316881944</v>
      </c>
      <c r="N962" s="15">
        <v>0.58739833096980154</v>
      </c>
      <c r="O962" s="15">
        <v>0.57903069051220457</v>
      </c>
      <c r="P962" s="15">
        <v>0.53409115281930675</v>
      </c>
      <c r="Q962" s="15">
        <v>0.30967625322564812</v>
      </c>
    </row>
    <row r="963" spans="2:18" hidden="1" outlineLevel="2" x14ac:dyDescent="0.3">
      <c r="C963" s="4" t="s">
        <v>279</v>
      </c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6"/>
    </row>
    <row r="964" spans="2:18" hidden="1" outlineLevel="2" x14ac:dyDescent="0.3">
      <c r="B964" s="2" t="s">
        <v>33</v>
      </c>
      <c r="C964" s="7" t="s">
        <v>277</v>
      </c>
      <c r="D964" s="8" t="s">
        <v>22</v>
      </c>
      <c r="E964" s="9">
        <v>55156463.804499954</v>
      </c>
      <c r="F964" s="9">
        <v>694030.54999999981</v>
      </c>
      <c r="G964" s="9">
        <v>861106.40999999968</v>
      </c>
      <c r="H964" s="9">
        <v>946635.61000000022</v>
      </c>
      <c r="I964" s="9">
        <v>1017974.2899999989</v>
      </c>
      <c r="J964" s="9">
        <v>1125316.3700000008</v>
      </c>
      <c r="K964" s="9">
        <v>1337575.74</v>
      </c>
      <c r="L964" s="9">
        <v>1627148.9100000004</v>
      </c>
      <c r="M964" s="9">
        <v>1953134.670000002</v>
      </c>
      <c r="N964" s="9">
        <v>3115597.5799999996</v>
      </c>
      <c r="O964" s="9">
        <v>3991517.8099999987</v>
      </c>
      <c r="P964" s="9">
        <v>7369552.5945000015</v>
      </c>
      <c r="Q964" s="9">
        <v>31116873.269999947</v>
      </c>
    </row>
    <row r="965" spans="2:18" hidden="1" outlineLevel="2" x14ac:dyDescent="0.3">
      <c r="B965" s="2" t="s">
        <v>33</v>
      </c>
      <c r="C965" s="11" t="s">
        <v>277</v>
      </c>
      <c r="D965" s="12" t="s">
        <v>23</v>
      </c>
      <c r="E965" s="13">
        <v>53845805.494499952</v>
      </c>
      <c r="F965" s="13">
        <v>654908.31999999983</v>
      </c>
      <c r="G965" s="13">
        <v>813165.46999999974</v>
      </c>
      <c r="H965" s="13">
        <v>895725.85000000021</v>
      </c>
      <c r="I965" s="13">
        <v>965505.94999999891</v>
      </c>
      <c r="J965" s="13">
        <v>1073847.0600000008</v>
      </c>
      <c r="K965" s="13">
        <v>1274333.23</v>
      </c>
      <c r="L965" s="13">
        <v>1566168.1300000004</v>
      </c>
      <c r="M965" s="13">
        <v>1890960.950000002</v>
      </c>
      <c r="N965" s="13">
        <v>3030161.4499999997</v>
      </c>
      <c r="O965" s="13">
        <v>3891083.5299999989</v>
      </c>
      <c r="P965" s="13">
        <v>7218587.7745000012</v>
      </c>
      <c r="Q965" s="13">
        <v>30571357.779999949</v>
      </c>
      <c r="R965" s="14"/>
    </row>
    <row r="966" spans="2:18" hidden="1" outlineLevel="2" x14ac:dyDescent="0.3">
      <c r="B966" s="2" t="s">
        <v>33</v>
      </c>
      <c r="C966" s="7" t="s">
        <v>277</v>
      </c>
      <c r="D966" s="8" t="s">
        <v>24</v>
      </c>
      <c r="E966" s="9">
        <v>1310658.31</v>
      </c>
      <c r="F966" s="9">
        <v>39122.229999999996</v>
      </c>
      <c r="G966" s="9">
        <v>47940.94</v>
      </c>
      <c r="H966" s="9">
        <v>50909.760000000002</v>
      </c>
      <c r="I966" s="9">
        <v>52468.34</v>
      </c>
      <c r="J966" s="9">
        <v>51469.31</v>
      </c>
      <c r="K966" s="9">
        <v>63242.509999999995</v>
      </c>
      <c r="L966" s="9">
        <v>60980.780000000006</v>
      </c>
      <c r="M966" s="9">
        <v>62173.719999999994</v>
      </c>
      <c r="N966" s="9">
        <v>85436.12999999999</v>
      </c>
      <c r="O966" s="9">
        <v>100434.27999999997</v>
      </c>
      <c r="P966" s="9">
        <v>150964.81999999998</v>
      </c>
      <c r="Q966" s="9">
        <v>545515.49000000011</v>
      </c>
    </row>
    <row r="967" spans="2:18" hidden="1" outlineLevel="2" x14ac:dyDescent="0.3">
      <c r="C967" s="4" t="s">
        <v>34</v>
      </c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6"/>
    </row>
    <row r="968" spans="2:18" hidden="1" outlineLevel="2" x14ac:dyDescent="0.3">
      <c r="B968" s="1" t="s">
        <v>34</v>
      </c>
      <c r="C968" s="7" t="s">
        <v>277</v>
      </c>
      <c r="D968" s="8" t="s">
        <v>26</v>
      </c>
      <c r="E968" s="15">
        <v>9.4197753406025014E-2</v>
      </c>
      <c r="F968" s="15">
        <v>1.5003098634719924E-2</v>
      </c>
      <c r="G968" s="15">
        <v>1.6429720941847553E-2</v>
      </c>
      <c r="H968" s="15">
        <v>1.7945421081517393E-2</v>
      </c>
      <c r="I968" s="15">
        <v>2.1336708773007775E-2</v>
      </c>
      <c r="J968" s="15">
        <v>2.2958089443079515E-2</v>
      </c>
      <c r="K968" s="15">
        <v>2.6763720234030404E-2</v>
      </c>
      <c r="L968" s="15">
        <v>3.3592835669811034E-2</v>
      </c>
      <c r="M968" s="15">
        <v>4.106619548896235E-2</v>
      </c>
      <c r="N968" s="15">
        <v>6.3260001393836779E-2</v>
      </c>
      <c r="O968" s="15">
        <v>8.6717051889958777E-2</v>
      </c>
      <c r="P968" s="15">
        <v>0.15461304740296611</v>
      </c>
      <c r="Q968" s="15">
        <v>0.64195725816767546</v>
      </c>
    </row>
    <row r="969" spans="2:18" hidden="1" outlineLevel="2" x14ac:dyDescent="0.3">
      <c r="B969" s="1" t="s">
        <v>34</v>
      </c>
      <c r="C969" s="11" t="s">
        <v>277</v>
      </c>
      <c r="D969" s="12" t="s">
        <v>27</v>
      </c>
      <c r="E969" s="16">
        <v>9.5172990762710019E-2</v>
      </c>
      <c r="F969" s="16">
        <v>1.4582661161781193E-2</v>
      </c>
      <c r="G969" s="16">
        <v>1.6055935436771765E-2</v>
      </c>
      <c r="H969" s="16">
        <v>1.7528650017270338E-2</v>
      </c>
      <c r="I969" s="16">
        <v>2.0995133947237534E-2</v>
      </c>
      <c r="J969" s="16">
        <v>2.2660447704428557E-2</v>
      </c>
      <c r="K969" s="16">
        <v>2.64301258537211E-2</v>
      </c>
      <c r="L969" s="16">
        <v>3.3504402007951857E-2</v>
      </c>
      <c r="M969" s="16">
        <v>4.1075956197187659E-2</v>
      </c>
      <c r="N969" s="16">
        <v>6.3770084291267848E-2</v>
      </c>
      <c r="O969" s="16">
        <v>8.7696063781294631E-2</v>
      </c>
      <c r="P969" s="16">
        <v>0.15687172584576492</v>
      </c>
      <c r="Q969" s="16">
        <v>0.65272549978949823</v>
      </c>
    </row>
    <row r="970" spans="2:18" hidden="1" outlineLevel="2" x14ac:dyDescent="0.3">
      <c r="B970" s="1" t="s">
        <v>34</v>
      </c>
      <c r="C970" s="7" t="s">
        <v>277</v>
      </c>
      <c r="D970" s="8" t="s">
        <v>28</v>
      </c>
      <c r="E970" s="15">
        <v>6.629080736259331E-2</v>
      </c>
      <c r="F970" s="15">
        <v>2.8999229659213612E-2</v>
      </c>
      <c r="G970" s="15">
        <v>2.7150937005545064E-2</v>
      </c>
      <c r="H970" s="15">
        <v>3.0851761332994356E-2</v>
      </c>
      <c r="I970" s="15">
        <v>3.0454100442936893E-2</v>
      </c>
      <c r="J970" s="15">
        <v>3.1624605602640347E-2</v>
      </c>
      <c r="K970" s="15">
        <v>3.5892059811005961E-2</v>
      </c>
      <c r="L970" s="15">
        <v>3.6035668378729048E-2</v>
      </c>
      <c r="M970" s="15">
        <v>4.0771531959801162E-2</v>
      </c>
      <c r="N970" s="15">
        <v>4.9279712708410237E-2</v>
      </c>
      <c r="O970" s="15">
        <v>6.0535028735343617E-2</v>
      </c>
      <c r="P970" s="15">
        <v>9.1569807714881213E-2</v>
      </c>
      <c r="Q970" s="15">
        <v>0.33356542019672408</v>
      </c>
    </row>
    <row r="971" spans="2:18" hidden="1" outlineLevel="2" x14ac:dyDescent="0.3">
      <c r="B971" s="1" t="s">
        <v>34</v>
      </c>
      <c r="C971" s="11" t="s">
        <v>277</v>
      </c>
      <c r="D971" s="12" t="s">
        <v>35</v>
      </c>
      <c r="E971" s="16">
        <v>0.60247647791671877</v>
      </c>
      <c r="F971" s="16">
        <v>0.23743276646485964</v>
      </c>
      <c r="G971" s="16">
        <v>0.22149734718966885</v>
      </c>
      <c r="H971" s="16">
        <v>0.24826957814049755</v>
      </c>
      <c r="I971" s="16">
        <v>0.2591756235513733</v>
      </c>
      <c r="J971" s="16">
        <v>0.22772315330197707</v>
      </c>
      <c r="K971" s="16">
        <v>0.31874677684829561</v>
      </c>
      <c r="L971" s="16">
        <v>0.34667373935684842</v>
      </c>
      <c r="M971" s="16">
        <v>0.37331135850147285</v>
      </c>
      <c r="N971" s="16">
        <v>0.46747768526411121</v>
      </c>
      <c r="O971" s="16">
        <v>0.59192170775852737</v>
      </c>
      <c r="P971" s="16">
        <v>0.70746222443313378</v>
      </c>
      <c r="Q971" s="16">
        <v>0.91225624053451548</v>
      </c>
    </row>
    <row r="972" spans="2:18" hidden="1" outlineLevel="2" x14ac:dyDescent="0.3">
      <c r="C972" s="4" t="s">
        <v>280</v>
      </c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6"/>
    </row>
    <row r="973" spans="2:18" hidden="1" outlineLevel="2" x14ac:dyDescent="0.3">
      <c r="B973" s="2" t="s">
        <v>37</v>
      </c>
      <c r="C973" s="7" t="s">
        <v>277</v>
      </c>
      <c r="D973" s="8" t="s">
        <v>22</v>
      </c>
      <c r="E973" s="9">
        <v>6471175.3199999994</v>
      </c>
      <c r="F973" s="9">
        <v>366286.36999999976</v>
      </c>
      <c r="G973" s="9">
        <v>419799.99999999994</v>
      </c>
      <c r="H973" s="9">
        <v>436344.87999999983</v>
      </c>
      <c r="I973" s="9">
        <v>460414.00000000029</v>
      </c>
      <c r="J973" s="9">
        <v>457976.06000000023</v>
      </c>
      <c r="K973" s="9">
        <v>520776.7700000006</v>
      </c>
      <c r="L973" s="9">
        <v>529459.26999999979</v>
      </c>
      <c r="M973" s="9">
        <v>581771.34</v>
      </c>
      <c r="N973" s="9">
        <v>677845.38999999932</v>
      </c>
      <c r="O973" s="9">
        <v>599228.81000000006</v>
      </c>
      <c r="P973" s="9">
        <v>670203.25000000012</v>
      </c>
      <c r="Q973" s="9">
        <v>751069.179999999</v>
      </c>
    </row>
    <row r="974" spans="2:18" hidden="1" outlineLevel="2" x14ac:dyDescent="0.3">
      <c r="B974" s="2" t="s">
        <v>37</v>
      </c>
      <c r="C974" s="11" t="s">
        <v>277</v>
      </c>
      <c r="D974" s="12" t="s">
        <v>23</v>
      </c>
      <c r="E974" s="13">
        <v>5870744.379999999</v>
      </c>
      <c r="F974" s="13">
        <v>330382.12999999977</v>
      </c>
      <c r="G974" s="13">
        <v>374944.02999999991</v>
      </c>
      <c r="H974" s="13">
        <v>391774.14999999985</v>
      </c>
      <c r="I974" s="13">
        <v>415320.61000000028</v>
      </c>
      <c r="J974" s="13">
        <v>412908.20000000024</v>
      </c>
      <c r="K974" s="13">
        <v>468763.1400000006</v>
      </c>
      <c r="L974" s="13">
        <v>479638.2899999998</v>
      </c>
      <c r="M974" s="13">
        <v>530808.6</v>
      </c>
      <c r="N974" s="13">
        <v>620237.22999999928</v>
      </c>
      <c r="O974" s="13">
        <v>543241.8600000001</v>
      </c>
      <c r="P974" s="13">
        <v>611580.49000000011</v>
      </c>
      <c r="Q974" s="13">
        <v>691145.64999999898</v>
      </c>
      <c r="R974" s="14"/>
    </row>
    <row r="975" spans="2:18" hidden="1" outlineLevel="2" x14ac:dyDescent="0.3">
      <c r="B975" s="2" t="s">
        <v>37</v>
      </c>
      <c r="C975" s="7" t="s">
        <v>277</v>
      </c>
      <c r="D975" s="8" t="s">
        <v>24</v>
      </c>
      <c r="E975" s="9">
        <v>600430.94000000006</v>
      </c>
      <c r="F975" s="9">
        <v>35904.239999999998</v>
      </c>
      <c r="G975" s="9">
        <v>44855.970000000008</v>
      </c>
      <c r="H975" s="9">
        <v>44570.73</v>
      </c>
      <c r="I975" s="9">
        <v>45093.389999999992</v>
      </c>
      <c r="J975" s="9">
        <v>45067.860000000008</v>
      </c>
      <c r="K975" s="9">
        <v>52013.630000000012</v>
      </c>
      <c r="L975" s="9">
        <v>49820.98</v>
      </c>
      <c r="M975" s="9">
        <v>50962.739999999991</v>
      </c>
      <c r="N975" s="9">
        <v>57608.160000000018</v>
      </c>
      <c r="O975" s="9">
        <v>55986.94999999999</v>
      </c>
      <c r="P975" s="9">
        <v>58622.760000000009</v>
      </c>
      <c r="Q975" s="9">
        <v>59923.53</v>
      </c>
    </row>
    <row r="976" spans="2:18" hidden="1" outlineLevel="2" x14ac:dyDescent="0.3">
      <c r="C976" s="4" t="s">
        <v>38</v>
      </c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6"/>
    </row>
    <row r="977" spans="2:18" hidden="1" outlineLevel="2" x14ac:dyDescent="0.3">
      <c r="B977" s="1" t="s">
        <v>38</v>
      </c>
      <c r="C977" s="7" t="s">
        <v>277</v>
      </c>
      <c r="D977" s="8" t="s">
        <v>26</v>
      </c>
      <c r="E977" s="15">
        <v>1.1051654420796697E-2</v>
      </c>
      <c r="F977" s="15">
        <v>7.9181392485727243E-3</v>
      </c>
      <c r="G977" s="15">
        <v>8.0096916841991741E-3</v>
      </c>
      <c r="H977" s="15">
        <v>8.2718128555972804E-3</v>
      </c>
      <c r="I977" s="15">
        <v>9.6502628106802379E-3</v>
      </c>
      <c r="J977" s="15">
        <v>9.3433772302353949E-3</v>
      </c>
      <c r="K977" s="15">
        <v>1.0420287509597038E-2</v>
      </c>
      <c r="L977" s="15">
        <v>1.0930799351958575E-2</v>
      </c>
      <c r="M977" s="15">
        <v>1.2232200853981847E-2</v>
      </c>
      <c r="N977" s="15">
        <v>1.3763170375875629E-2</v>
      </c>
      <c r="O977" s="15">
        <v>1.3018445184071036E-2</v>
      </c>
      <c r="P977" s="15">
        <v>1.4060849085900631E-2</v>
      </c>
      <c r="Q977" s="15">
        <v>1.5494947300887487E-2</v>
      </c>
    </row>
    <row r="978" spans="2:18" hidden="1" outlineLevel="2" x14ac:dyDescent="0.3">
      <c r="B978" s="1" t="s">
        <v>38</v>
      </c>
      <c r="C978" s="11" t="s">
        <v>277</v>
      </c>
      <c r="D978" s="12" t="s">
        <v>27</v>
      </c>
      <c r="E978" s="16">
        <v>1.0376598427987924E-2</v>
      </c>
      <c r="F978" s="16">
        <v>7.3565268734065601E-3</v>
      </c>
      <c r="G978" s="16">
        <v>7.4032621405862404E-3</v>
      </c>
      <c r="H978" s="16">
        <v>7.666711819429536E-3</v>
      </c>
      <c r="I978" s="16">
        <v>9.0312357350034109E-3</v>
      </c>
      <c r="J978" s="16">
        <v>8.7132376865935897E-3</v>
      </c>
      <c r="K978" s="16">
        <v>9.7223147714554214E-3</v>
      </c>
      <c r="L978" s="16">
        <v>1.026070814412919E-2</v>
      </c>
      <c r="M978" s="16">
        <v>1.1530365448683898E-2</v>
      </c>
      <c r="N978" s="16">
        <v>1.305296139837118E-2</v>
      </c>
      <c r="O978" s="16">
        <v>1.2243420742815345E-2</v>
      </c>
      <c r="P978" s="16">
        <v>1.3290644923486285E-2</v>
      </c>
      <c r="Q978" s="16">
        <v>1.4756570286149314E-2</v>
      </c>
    </row>
    <row r="979" spans="2:18" hidden="1" outlineLevel="2" x14ac:dyDescent="0.3">
      <c r="B979" s="1" t="s">
        <v>38</v>
      </c>
      <c r="C979" s="7" t="s">
        <v>277</v>
      </c>
      <c r="D979" s="8" t="s">
        <v>28</v>
      </c>
      <c r="E979" s="15">
        <v>3.0368747883711071E-2</v>
      </c>
      <c r="F979" s="15">
        <v>2.6613904716053349E-2</v>
      </c>
      <c r="G979" s="15">
        <v>2.5403790910078512E-2</v>
      </c>
      <c r="H979" s="15">
        <v>2.7010253523044137E-2</v>
      </c>
      <c r="I979" s="15">
        <v>2.6173472009454194E-2</v>
      </c>
      <c r="J979" s="15">
        <v>2.7691323195415115E-2</v>
      </c>
      <c r="K979" s="15">
        <v>2.9519326777946268E-2</v>
      </c>
      <c r="L979" s="15">
        <v>2.9440953585429579E-2</v>
      </c>
      <c r="M979" s="15">
        <v>3.3419730758735958E-2</v>
      </c>
      <c r="N979" s="15">
        <v>3.3228489802383743E-2</v>
      </c>
      <c r="O979" s="15">
        <v>3.3745167756011663E-2</v>
      </c>
      <c r="P979" s="15">
        <v>3.5558449053995703E-2</v>
      </c>
      <c r="Q979" s="15">
        <v>3.6641338019789312E-2</v>
      </c>
    </row>
    <row r="980" spans="2:18" hidden="1" outlineLevel="2" x14ac:dyDescent="0.3">
      <c r="B980" s="1" t="s">
        <v>38</v>
      </c>
      <c r="C980" s="11" t="s">
        <v>277</v>
      </c>
      <c r="D980" s="12" t="s">
        <v>35</v>
      </c>
      <c r="E980" s="16">
        <v>0.1778132071718353</v>
      </c>
      <c r="F980" s="16">
        <v>0.16432539427908818</v>
      </c>
      <c r="G980" s="16">
        <v>0.13870561571458959</v>
      </c>
      <c r="H980" s="16">
        <v>0.15223286719688314</v>
      </c>
      <c r="I980" s="16">
        <v>0.15823064531698505</v>
      </c>
      <c r="J980" s="16">
        <v>0.12000582147750813</v>
      </c>
      <c r="K980" s="16">
        <v>0.18216731293124011</v>
      </c>
      <c r="L980" s="16">
        <v>0.17266172947880767</v>
      </c>
      <c r="M980" s="16">
        <v>0.17743509124897033</v>
      </c>
      <c r="N980" s="16">
        <v>0.19099076259153322</v>
      </c>
      <c r="O980" s="16">
        <v>0.21775863635398884</v>
      </c>
      <c r="P980" s="16">
        <v>0.21993113091192606</v>
      </c>
      <c r="Q980" s="16">
        <v>0.25094849459539698</v>
      </c>
    </row>
    <row r="981" spans="2:18" hidden="1" outlineLevel="2" x14ac:dyDescent="0.3">
      <c r="C981" s="4" t="s">
        <v>281</v>
      </c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6"/>
    </row>
    <row r="982" spans="2:18" hidden="1" outlineLevel="2" x14ac:dyDescent="0.3">
      <c r="B982" s="2" t="s">
        <v>40</v>
      </c>
      <c r="C982" s="7" t="s">
        <v>277</v>
      </c>
      <c r="D982" s="8" t="s">
        <v>22</v>
      </c>
      <c r="E982" s="9">
        <v>3685844.0699999994</v>
      </c>
      <c r="F982" s="9">
        <v>232408.44</v>
      </c>
      <c r="G982" s="9">
        <v>270321.74999999983</v>
      </c>
      <c r="H982" s="9">
        <v>273871.03999999998</v>
      </c>
      <c r="I982" s="9">
        <v>278295.78999999992</v>
      </c>
      <c r="J982" s="9">
        <v>268258.40999999986</v>
      </c>
      <c r="K982" s="9">
        <v>301874.5499999997</v>
      </c>
      <c r="L982" s="9">
        <v>315428.36000000004</v>
      </c>
      <c r="M982" s="9">
        <v>322829.31000000011</v>
      </c>
      <c r="N982" s="9">
        <v>362441.79</v>
      </c>
      <c r="O982" s="9">
        <v>322017.21000000002</v>
      </c>
      <c r="P982" s="9">
        <v>364592.42</v>
      </c>
      <c r="Q982" s="9">
        <v>373505.00000000006</v>
      </c>
    </row>
    <row r="983" spans="2:18" hidden="1" outlineLevel="2" x14ac:dyDescent="0.3">
      <c r="B983" s="2" t="s">
        <v>40</v>
      </c>
      <c r="C983" s="11" t="s">
        <v>277</v>
      </c>
      <c r="D983" s="12" t="s">
        <v>23</v>
      </c>
      <c r="E983" s="13">
        <v>3266759.8599999994</v>
      </c>
      <c r="F983" s="13">
        <v>204780.62</v>
      </c>
      <c r="G983" s="13">
        <v>237449.2899999998</v>
      </c>
      <c r="H983" s="13">
        <v>240160.73999999996</v>
      </c>
      <c r="I983" s="13">
        <v>243608.18999999992</v>
      </c>
      <c r="J983" s="13">
        <v>235798.22999999986</v>
      </c>
      <c r="K983" s="13">
        <v>264499.65999999968</v>
      </c>
      <c r="L983" s="13">
        <v>279780.78000000003</v>
      </c>
      <c r="M983" s="13">
        <v>288964.62000000011</v>
      </c>
      <c r="N983" s="13">
        <v>323412.86</v>
      </c>
      <c r="O983" s="13">
        <v>285010.28000000003</v>
      </c>
      <c r="P983" s="13">
        <v>327495.08999999997</v>
      </c>
      <c r="Q983" s="13">
        <v>335799.50000000006</v>
      </c>
      <c r="R983" s="14"/>
    </row>
    <row r="984" spans="2:18" hidden="1" outlineLevel="2" x14ac:dyDescent="0.3">
      <c r="B984" s="2" t="s">
        <v>40</v>
      </c>
      <c r="C984" s="7" t="s">
        <v>277</v>
      </c>
      <c r="D984" s="8" t="s">
        <v>24</v>
      </c>
      <c r="E984" s="9">
        <v>419084.21</v>
      </c>
      <c r="F984" s="9">
        <v>27627.819999999996</v>
      </c>
      <c r="G984" s="9">
        <v>32872.46</v>
      </c>
      <c r="H984" s="9">
        <v>33710.300000000003</v>
      </c>
      <c r="I984" s="9">
        <v>34687.600000000006</v>
      </c>
      <c r="J984" s="9">
        <v>32460.18</v>
      </c>
      <c r="K984" s="9">
        <v>37374.89</v>
      </c>
      <c r="L984" s="9">
        <v>35647.58</v>
      </c>
      <c r="M984" s="9">
        <v>33864.69</v>
      </c>
      <c r="N984" s="9">
        <v>39028.930000000008</v>
      </c>
      <c r="O984" s="9">
        <v>37006.93</v>
      </c>
      <c r="P984" s="9">
        <v>37097.33</v>
      </c>
      <c r="Q984" s="9">
        <v>37705.500000000007</v>
      </c>
    </row>
    <row r="985" spans="2:18" hidden="1" outlineLevel="2" x14ac:dyDescent="0.3">
      <c r="C985" s="4" t="s">
        <v>41</v>
      </c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6"/>
    </row>
    <row r="986" spans="2:18" hidden="1" outlineLevel="2" x14ac:dyDescent="0.3">
      <c r="B986" s="1" t="s">
        <v>41</v>
      </c>
      <c r="C986" s="7" t="s">
        <v>277</v>
      </c>
      <c r="D986" s="8" t="s">
        <v>26</v>
      </c>
      <c r="E986" s="15">
        <v>6.2947877157163452E-3</v>
      </c>
      <c r="F986" s="15">
        <v>5.0240536945547832E-3</v>
      </c>
      <c r="G986" s="15">
        <v>5.1576795451004458E-3</v>
      </c>
      <c r="H986" s="15">
        <v>5.1917877194933458E-3</v>
      </c>
      <c r="I986" s="15">
        <v>5.8330709157538106E-3</v>
      </c>
      <c r="J986" s="15">
        <v>5.4728614413014258E-3</v>
      </c>
      <c r="K986" s="15">
        <v>6.0402456177725047E-3</v>
      </c>
      <c r="L986" s="15">
        <v>6.512085647451895E-3</v>
      </c>
      <c r="M986" s="15">
        <v>6.7877406292863656E-3</v>
      </c>
      <c r="N986" s="15">
        <v>7.3591237481269002E-3</v>
      </c>
      <c r="O986" s="15">
        <v>6.9959309812098174E-3</v>
      </c>
      <c r="P986" s="15">
        <v>7.6491407576482172E-3</v>
      </c>
      <c r="Q986" s="15">
        <v>7.7056021545418617E-3</v>
      </c>
    </row>
    <row r="987" spans="2:18" hidden="1" outlineLevel="2" x14ac:dyDescent="0.3">
      <c r="B987" s="1" t="s">
        <v>41</v>
      </c>
      <c r="C987" s="11" t="s">
        <v>277</v>
      </c>
      <c r="D987" s="12" t="s">
        <v>27</v>
      </c>
      <c r="E987" s="16">
        <v>5.7740301797793566E-3</v>
      </c>
      <c r="F987" s="16">
        <v>4.5597930317322491E-3</v>
      </c>
      <c r="G987" s="16">
        <v>4.6884313345810086E-3</v>
      </c>
      <c r="H987" s="16">
        <v>4.699756693801631E-3</v>
      </c>
      <c r="I987" s="16">
        <v>5.2973123362876169E-3</v>
      </c>
      <c r="J987" s="16">
        <v>4.9758421461914793E-3</v>
      </c>
      <c r="K987" s="16">
        <v>5.4858173180231925E-3</v>
      </c>
      <c r="L987" s="16">
        <v>5.9852371834550966E-3</v>
      </c>
      <c r="M987" s="16">
        <v>6.2769662555204895E-3</v>
      </c>
      <c r="N987" s="16">
        <v>6.8062595618725227E-3</v>
      </c>
      <c r="O987" s="16">
        <v>6.423475492237673E-3</v>
      </c>
      <c r="P987" s="16">
        <v>7.1170042644348955E-3</v>
      </c>
      <c r="Q987" s="16">
        <v>7.1696160191470574E-3</v>
      </c>
    </row>
    <row r="988" spans="2:18" hidden="1" outlineLevel="2" x14ac:dyDescent="0.3">
      <c r="B988" s="1" t="s">
        <v>41</v>
      </c>
      <c r="C988" s="7" t="s">
        <v>277</v>
      </c>
      <c r="D988" s="8" t="s">
        <v>28</v>
      </c>
      <c r="E988" s="15">
        <v>2.1196547125859676E-2</v>
      </c>
      <c r="F988" s="15">
        <v>2.0479034481506165E-2</v>
      </c>
      <c r="G988" s="15">
        <v>1.8617033597532709E-2</v>
      </c>
      <c r="H988" s="15">
        <v>2.0428737634269729E-2</v>
      </c>
      <c r="I988" s="15">
        <v>2.0133658784028959E-2</v>
      </c>
      <c r="J988" s="15">
        <v>1.9944708609668835E-2</v>
      </c>
      <c r="K988" s="15">
        <v>2.1211393844263435E-2</v>
      </c>
      <c r="L988" s="15">
        <v>2.1065397513515143E-2</v>
      </c>
      <c r="M988" s="15">
        <v>2.2207377822072719E-2</v>
      </c>
      <c r="N988" s="15">
        <v>2.2511956682923891E-2</v>
      </c>
      <c r="O988" s="15">
        <v>2.2305288303523962E-2</v>
      </c>
      <c r="P988" s="15">
        <v>2.2501900607277213E-2</v>
      </c>
      <c r="Q988" s="15">
        <v>2.3055717356857418E-2</v>
      </c>
    </row>
    <row r="989" spans="2:18" hidden="1" outlineLevel="2" x14ac:dyDescent="0.3">
      <c r="B989" s="1" t="s">
        <v>41</v>
      </c>
      <c r="C989" s="11" t="s">
        <v>277</v>
      </c>
      <c r="D989" s="12" t="s">
        <v>35</v>
      </c>
      <c r="E989" s="16">
        <v>0.1231820171046127</v>
      </c>
      <c r="F989" s="16">
        <v>0.12476667894639448</v>
      </c>
      <c r="G989" s="16">
        <v>0.10370053214155753</v>
      </c>
      <c r="H989" s="16">
        <v>0.11270627032350795</v>
      </c>
      <c r="I989" s="16">
        <v>0.11362021427520727</v>
      </c>
      <c r="J989" s="16">
        <v>7.9879085585522536E-2</v>
      </c>
      <c r="K989" s="16">
        <v>0.12911624430112342</v>
      </c>
      <c r="L989" s="16">
        <v>0.12433149450158072</v>
      </c>
      <c r="M989" s="16">
        <v>0.11969884813333494</v>
      </c>
      <c r="N989" s="16">
        <v>0.12623113934499222</v>
      </c>
      <c r="O989" s="16">
        <v>0.14959635393147791</v>
      </c>
      <c r="P989" s="16">
        <v>0.15337510276576818</v>
      </c>
      <c r="Q989" s="16">
        <v>0.16660552229203865</v>
      </c>
    </row>
    <row r="990" spans="2:18" hidden="1" outlineLevel="2" x14ac:dyDescent="0.3">
      <c r="C990" s="4" t="s">
        <v>282</v>
      </c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6"/>
    </row>
    <row r="991" spans="2:18" hidden="1" outlineLevel="2" x14ac:dyDescent="0.3">
      <c r="B991" s="2" t="s">
        <v>43</v>
      </c>
      <c r="C991" s="7" t="s">
        <v>277</v>
      </c>
      <c r="D991" s="8" t="s">
        <v>22</v>
      </c>
      <c r="E991" s="9">
        <v>2468921.0499999998</v>
      </c>
      <c r="F991" s="9">
        <v>153606.05000000002</v>
      </c>
      <c r="G991" s="9">
        <v>178308.72000000009</v>
      </c>
      <c r="H991" s="9">
        <v>205999.78</v>
      </c>
      <c r="I991" s="9">
        <v>179287.87</v>
      </c>
      <c r="J991" s="9">
        <v>218717.31999999986</v>
      </c>
      <c r="K991" s="9">
        <v>195858.69000000012</v>
      </c>
      <c r="L991" s="9">
        <v>198268.38999999996</v>
      </c>
      <c r="M991" s="9">
        <v>215418.83999999985</v>
      </c>
      <c r="N991" s="9">
        <v>260158.91999999998</v>
      </c>
      <c r="O991" s="9">
        <v>214357.05999999997</v>
      </c>
      <c r="P991" s="9">
        <v>222899.21999999986</v>
      </c>
      <c r="Q991" s="9">
        <v>226040.18999999992</v>
      </c>
    </row>
    <row r="992" spans="2:18" hidden="1" outlineLevel="2" x14ac:dyDescent="0.3">
      <c r="B992" s="2" t="s">
        <v>43</v>
      </c>
      <c r="C992" s="11" t="s">
        <v>277</v>
      </c>
      <c r="D992" s="12" t="s">
        <v>23</v>
      </c>
      <c r="E992" s="13">
        <v>2141835.2399999998</v>
      </c>
      <c r="F992" s="13">
        <v>131632.84000000003</v>
      </c>
      <c r="G992" s="13">
        <v>151709.21000000011</v>
      </c>
      <c r="H992" s="13">
        <v>179316.88</v>
      </c>
      <c r="I992" s="13">
        <v>151125.01999999999</v>
      </c>
      <c r="J992" s="13">
        <v>193525.17999999988</v>
      </c>
      <c r="K992" s="13">
        <v>166336.51000000013</v>
      </c>
      <c r="L992" s="13">
        <v>170875.95999999996</v>
      </c>
      <c r="M992" s="13">
        <v>189787.97999999986</v>
      </c>
      <c r="N992" s="13">
        <v>230335.35999999999</v>
      </c>
      <c r="O992" s="13">
        <v>186067.35999999996</v>
      </c>
      <c r="P992" s="13">
        <v>194268.66999999987</v>
      </c>
      <c r="Q992" s="13">
        <v>196854.26999999993</v>
      </c>
      <c r="R992" s="14"/>
    </row>
    <row r="993" spans="2:18" hidden="1" outlineLevel="2" x14ac:dyDescent="0.3">
      <c r="B993" s="2" t="s">
        <v>43</v>
      </c>
      <c r="C993" s="7" t="s">
        <v>277</v>
      </c>
      <c r="D993" s="8" t="s">
        <v>24</v>
      </c>
      <c r="E993" s="9">
        <v>327085.80999999994</v>
      </c>
      <c r="F993" s="9">
        <v>21973.209999999995</v>
      </c>
      <c r="G993" s="9">
        <v>26599.509999999995</v>
      </c>
      <c r="H993" s="9">
        <v>26682.899999999994</v>
      </c>
      <c r="I993" s="9">
        <v>28162.849999999995</v>
      </c>
      <c r="J993" s="9">
        <v>25192.139999999996</v>
      </c>
      <c r="K993" s="9">
        <v>29522.179999999997</v>
      </c>
      <c r="L993" s="9">
        <v>27392.429999999997</v>
      </c>
      <c r="M993" s="9">
        <v>25630.859999999993</v>
      </c>
      <c r="N993" s="9">
        <v>29823.559999999994</v>
      </c>
      <c r="O993" s="9">
        <v>28289.7</v>
      </c>
      <c r="P993" s="9">
        <v>28630.55</v>
      </c>
      <c r="Q993" s="9">
        <v>29185.919999999995</v>
      </c>
    </row>
    <row r="994" spans="2:18" hidden="1" outlineLevel="2" x14ac:dyDescent="0.3">
      <c r="C994" s="4" t="s">
        <v>44</v>
      </c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6"/>
    </row>
    <row r="995" spans="2:18" hidden="1" outlineLevel="2" x14ac:dyDescent="0.3">
      <c r="B995" s="1" t="s">
        <v>44</v>
      </c>
      <c r="C995" s="7" t="s">
        <v>277</v>
      </c>
      <c r="D995" s="8" t="s">
        <v>26</v>
      </c>
      <c r="E995" s="15">
        <v>4.2164925052332724E-3</v>
      </c>
      <c r="F995" s="15">
        <v>3.3205551528527398E-3</v>
      </c>
      <c r="G995" s="15">
        <v>3.4020911667560741E-3</v>
      </c>
      <c r="H995" s="15">
        <v>3.9051486715146332E-3</v>
      </c>
      <c r="I995" s="15">
        <v>3.7578680584584132E-3</v>
      </c>
      <c r="J995" s="15">
        <v>4.462151204030416E-3</v>
      </c>
      <c r="K995" s="15">
        <v>3.9189610186587953E-3</v>
      </c>
      <c r="L995" s="15">
        <v>4.0932931232384884E-3</v>
      </c>
      <c r="M995" s="15">
        <v>4.5293508590708116E-3</v>
      </c>
      <c r="N995" s="15">
        <v>5.282342542395695E-3</v>
      </c>
      <c r="O995" s="15">
        <v>4.6569784176909408E-3</v>
      </c>
      <c r="P995" s="15">
        <v>4.6764206138734197E-3</v>
      </c>
      <c r="Q995" s="15">
        <v>4.6633265286329523E-3</v>
      </c>
    </row>
    <row r="996" spans="2:18" hidden="1" outlineLevel="2" x14ac:dyDescent="0.3">
      <c r="B996" s="1" t="s">
        <v>44</v>
      </c>
      <c r="C996" s="11" t="s">
        <v>277</v>
      </c>
      <c r="D996" s="12" t="s">
        <v>27</v>
      </c>
      <c r="E996" s="16">
        <v>3.7857148507619296E-3</v>
      </c>
      <c r="F996" s="16">
        <v>2.931031786988076E-3</v>
      </c>
      <c r="G996" s="16">
        <v>2.9954952230370185E-3</v>
      </c>
      <c r="H996" s="16">
        <v>3.5090902330315267E-3</v>
      </c>
      <c r="I996" s="16">
        <v>3.2862459704975974E-3</v>
      </c>
      <c r="J996" s="16">
        <v>4.0837912438668102E-3</v>
      </c>
      <c r="K996" s="16">
        <v>3.4498785638421604E-3</v>
      </c>
      <c r="L996" s="16">
        <v>3.6554803712770599E-3</v>
      </c>
      <c r="M996" s="16">
        <v>4.1226249295273458E-3</v>
      </c>
      <c r="N996" s="16">
        <v>4.8474332357635675E-3</v>
      </c>
      <c r="O996" s="16">
        <v>4.193529885537335E-3</v>
      </c>
      <c r="P996" s="16">
        <v>4.2217761275019257E-3</v>
      </c>
      <c r="Q996" s="16">
        <v>4.203012594210233E-3</v>
      </c>
    </row>
    <row r="997" spans="2:18" hidden="1" outlineLevel="2" x14ac:dyDescent="0.3">
      <c r="B997" s="1" t="s">
        <v>44</v>
      </c>
      <c r="C997" s="7" t="s">
        <v>277</v>
      </c>
      <c r="D997" s="8" t="s">
        <v>28</v>
      </c>
      <c r="E997" s="15">
        <v>1.6543428791709863E-2</v>
      </c>
      <c r="F997" s="15">
        <v>1.6287572644507458E-2</v>
      </c>
      <c r="G997" s="15">
        <v>1.5064402583436325E-2</v>
      </c>
      <c r="H997" s="15">
        <v>1.6170071563333926E-2</v>
      </c>
      <c r="I997" s="15">
        <v>1.6346510346227177E-2</v>
      </c>
      <c r="J997" s="15">
        <v>1.5478961963673108E-2</v>
      </c>
      <c r="K997" s="15">
        <v>1.6754740605824849E-2</v>
      </c>
      <c r="L997" s="15">
        <v>1.6187141646393319E-2</v>
      </c>
      <c r="M997" s="15">
        <v>1.6807896127932976E-2</v>
      </c>
      <c r="N997" s="15">
        <v>1.7202282789986333E-2</v>
      </c>
      <c r="O997" s="15">
        <v>1.7051128383797354E-2</v>
      </c>
      <c r="P997" s="15">
        <v>1.7366257637185224E-2</v>
      </c>
      <c r="Q997" s="15">
        <v>1.7846264399619467E-2</v>
      </c>
    </row>
    <row r="998" spans="2:18" hidden="1" outlineLevel="2" x14ac:dyDescent="0.3">
      <c r="B998" s="1" t="s">
        <v>44</v>
      </c>
      <c r="C998" s="11" t="s">
        <v>277</v>
      </c>
      <c r="D998" s="12" t="s">
        <v>35</v>
      </c>
      <c r="E998" s="16">
        <v>9.4104005019232773E-2</v>
      </c>
      <c r="F998" s="16">
        <v>9.4217417830218947E-2</v>
      </c>
      <c r="G998" s="16">
        <v>7.6316674640290627E-2</v>
      </c>
      <c r="H998" s="16">
        <v>9.554353627922961E-2</v>
      </c>
      <c r="I998" s="16">
        <v>8.2580979917485448E-2</v>
      </c>
      <c r="J998" s="16">
        <v>7.0781214771982695E-2</v>
      </c>
      <c r="K998" s="16">
        <v>9.6191575885609615E-2</v>
      </c>
      <c r="L998" s="16">
        <v>8.924711089447071E-2</v>
      </c>
      <c r="M998" s="16">
        <v>9.073386817099395E-2</v>
      </c>
      <c r="N998" s="16">
        <v>0.10369800308888066</v>
      </c>
      <c r="O998" s="16">
        <v>0.11709938229665182</v>
      </c>
      <c r="P998" s="16">
        <v>0.11075535776073331</v>
      </c>
      <c r="Q998" s="16">
        <v>0.12098402189065723</v>
      </c>
    </row>
    <row r="999" spans="2:18" hidden="1" outlineLevel="2" x14ac:dyDescent="0.3">
      <c r="C999" s="4" t="s">
        <v>283</v>
      </c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6"/>
    </row>
    <row r="1000" spans="2:18" hidden="1" outlineLevel="2" x14ac:dyDescent="0.3">
      <c r="B1000" s="2" t="s">
        <v>46</v>
      </c>
      <c r="C1000" s="7" t="s">
        <v>277</v>
      </c>
      <c r="D1000" s="8" t="s">
        <v>22</v>
      </c>
      <c r="E1000" s="9">
        <v>1768037.6400000004</v>
      </c>
      <c r="F1000" s="9">
        <v>104470.71000000005</v>
      </c>
      <c r="G1000" s="9">
        <v>117725.67000000004</v>
      </c>
      <c r="H1000" s="9">
        <v>125056.63000000005</v>
      </c>
      <c r="I1000" s="9">
        <v>129769.82000000008</v>
      </c>
      <c r="J1000" s="9">
        <v>176753.24999999997</v>
      </c>
      <c r="K1000" s="9">
        <v>155027.89000000007</v>
      </c>
      <c r="L1000" s="9">
        <v>144445.87000000011</v>
      </c>
      <c r="M1000" s="9">
        <v>157772.82999999996</v>
      </c>
      <c r="N1000" s="9">
        <v>170854.63999999981</v>
      </c>
      <c r="O1000" s="9">
        <v>153941.24000000008</v>
      </c>
      <c r="P1000" s="9">
        <v>168432.78</v>
      </c>
      <c r="Q1000" s="9">
        <v>163786.31</v>
      </c>
    </row>
    <row r="1001" spans="2:18" hidden="1" outlineLevel="2" x14ac:dyDescent="0.3">
      <c r="B1001" s="2" t="s">
        <v>46</v>
      </c>
      <c r="C1001" s="11" t="s">
        <v>277</v>
      </c>
      <c r="D1001" s="12" t="s">
        <v>23</v>
      </c>
      <c r="E1001" s="13">
        <v>1455664.3000000003</v>
      </c>
      <c r="F1001" s="13">
        <v>82532.630000000063</v>
      </c>
      <c r="G1001" s="13">
        <v>93516.290000000037</v>
      </c>
      <c r="H1001" s="13">
        <v>99857.970000000045</v>
      </c>
      <c r="I1001" s="13">
        <v>104352.31000000007</v>
      </c>
      <c r="J1001" s="13">
        <v>154003.68999999997</v>
      </c>
      <c r="K1001" s="13">
        <v>126739.66000000006</v>
      </c>
      <c r="L1001" s="13">
        <v>118241.55000000012</v>
      </c>
      <c r="M1001" s="13">
        <v>133753.21999999997</v>
      </c>
      <c r="N1001" s="13">
        <v>141245.10999999981</v>
      </c>
      <c r="O1001" s="13">
        <v>126477.83000000007</v>
      </c>
      <c r="P1001" s="13">
        <v>140047.03</v>
      </c>
      <c r="Q1001" s="13">
        <v>134897.01</v>
      </c>
      <c r="R1001" s="14"/>
    </row>
    <row r="1002" spans="2:18" hidden="1" outlineLevel="2" x14ac:dyDescent="0.3">
      <c r="B1002" s="2" t="s">
        <v>46</v>
      </c>
      <c r="C1002" s="7" t="s">
        <v>277</v>
      </c>
      <c r="D1002" s="8" t="s">
        <v>24</v>
      </c>
      <c r="E1002" s="9">
        <v>312373.34000000003</v>
      </c>
      <c r="F1002" s="9">
        <v>21938.079999999994</v>
      </c>
      <c r="G1002" s="9">
        <v>24209.379999999997</v>
      </c>
      <c r="H1002" s="9">
        <v>25198.660000000003</v>
      </c>
      <c r="I1002" s="9">
        <v>25417.510000000006</v>
      </c>
      <c r="J1002" s="9">
        <v>22749.56</v>
      </c>
      <c r="K1002" s="9">
        <v>28288.230000000007</v>
      </c>
      <c r="L1002" s="9">
        <v>26204.320000000003</v>
      </c>
      <c r="M1002" s="9">
        <v>24019.61</v>
      </c>
      <c r="N1002" s="9">
        <v>29609.530000000006</v>
      </c>
      <c r="O1002" s="9">
        <v>27463.41</v>
      </c>
      <c r="P1002" s="9">
        <v>28385.750000000004</v>
      </c>
      <c r="Q1002" s="9">
        <v>28889.299999999996</v>
      </c>
    </row>
    <row r="1003" spans="2:18" hidden="1" outlineLevel="2" x14ac:dyDescent="0.3">
      <c r="C1003" s="4" t="s">
        <v>47</v>
      </c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6"/>
    </row>
    <row r="1004" spans="2:18" hidden="1" outlineLevel="2" x14ac:dyDescent="0.3">
      <c r="B1004" s="1" t="s">
        <v>47</v>
      </c>
      <c r="C1004" s="7" t="s">
        <v>277</v>
      </c>
      <c r="D1004" s="8" t="s">
        <v>26</v>
      </c>
      <c r="E1004" s="15">
        <v>3.0195041911244285E-3</v>
      </c>
      <c r="F1004" s="15">
        <v>2.2583795001087808E-3</v>
      </c>
      <c r="G1004" s="15">
        <v>2.2461798952257664E-3</v>
      </c>
      <c r="H1004" s="15">
        <v>2.3707051168141888E-3</v>
      </c>
      <c r="I1004" s="15">
        <v>2.7199713038584153E-3</v>
      </c>
      <c r="J1004" s="15">
        <v>3.6060231869327474E-3</v>
      </c>
      <c r="K1004" s="15">
        <v>3.1019724359175669E-3</v>
      </c>
      <c r="L1004" s="15">
        <v>2.9821157389294446E-3</v>
      </c>
      <c r="M1004" s="15">
        <v>3.3172980742934718E-3</v>
      </c>
      <c r="N1004" s="15">
        <v>3.4690824110036288E-3</v>
      </c>
      <c r="O1004" s="15">
        <v>3.3444246355710506E-3</v>
      </c>
      <c r="P1004" s="15">
        <v>3.5337159297551923E-3</v>
      </c>
      <c r="Q1004" s="15">
        <v>3.3789966485601561E-3</v>
      </c>
    </row>
    <row r="1005" spans="2:18" hidden="1" outlineLevel="2" x14ac:dyDescent="0.3">
      <c r="B1005" s="1" t="s">
        <v>47</v>
      </c>
      <c r="C1005" s="11" t="s">
        <v>277</v>
      </c>
      <c r="D1005" s="12" t="s">
        <v>27</v>
      </c>
      <c r="E1005" s="16">
        <v>2.5729009661051099E-3</v>
      </c>
      <c r="F1005" s="16">
        <v>1.8377310859032277E-3</v>
      </c>
      <c r="G1005" s="16">
        <v>1.846477217639881E-3</v>
      </c>
      <c r="H1005" s="16">
        <v>1.9541418923715121E-3</v>
      </c>
      <c r="I1005" s="16">
        <v>2.269163360571376E-3</v>
      </c>
      <c r="J1005" s="16">
        <v>3.2498040861927064E-3</v>
      </c>
      <c r="K1005" s="16">
        <v>2.6286257672632641E-3</v>
      </c>
      <c r="L1005" s="16">
        <v>2.5294937046403459E-3</v>
      </c>
      <c r="M1005" s="16">
        <v>2.9054229839874783E-3</v>
      </c>
      <c r="N1005" s="16">
        <v>2.9725190287895015E-3</v>
      </c>
      <c r="O1005" s="16">
        <v>2.8505190806324709E-3</v>
      </c>
      <c r="P1005" s="16">
        <v>3.043451154432397E-3</v>
      </c>
      <c r="Q1005" s="16">
        <v>2.8801703511501377E-3</v>
      </c>
    </row>
    <row r="1006" spans="2:18" hidden="1" outlineLevel="2" x14ac:dyDescent="0.3">
      <c r="B1006" s="1" t="s">
        <v>47</v>
      </c>
      <c r="C1006" s="7" t="s">
        <v>277</v>
      </c>
      <c r="D1006" s="8" t="s">
        <v>28</v>
      </c>
      <c r="E1006" s="15">
        <v>1.5799297764456904E-2</v>
      </c>
      <c r="F1006" s="15">
        <v>1.6261532642750702E-2</v>
      </c>
      <c r="G1006" s="15">
        <v>1.3710773116324012E-2</v>
      </c>
      <c r="H1006" s="15">
        <v>1.5270609097966119E-2</v>
      </c>
      <c r="I1006" s="15">
        <v>1.4753037785250174E-2</v>
      </c>
      <c r="J1006" s="15">
        <v>1.3978152468599302E-2</v>
      </c>
      <c r="K1006" s="15">
        <v>1.6054436218731569E-2</v>
      </c>
      <c r="L1006" s="15">
        <v>1.548504603598211E-2</v>
      </c>
      <c r="M1006" s="15">
        <v>1.575129004307543E-2</v>
      </c>
      <c r="N1006" s="15">
        <v>1.707882990288833E-2</v>
      </c>
      <c r="O1006" s="15">
        <v>1.6553096348383478E-2</v>
      </c>
      <c r="P1006" s="15">
        <v>1.7217770798141515E-2</v>
      </c>
      <c r="Q1006" s="15">
        <v>1.7664890677420025E-2</v>
      </c>
    </row>
    <row r="1007" spans="2:18" hidden="1" outlineLevel="2" x14ac:dyDescent="0.3">
      <c r="B1007" s="1" t="s">
        <v>47</v>
      </c>
      <c r="C1007" s="11" t="s">
        <v>277</v>
      </c>
      <c r="D1007" s="12" t="s">
        <v>35</v>
      </c>
      <c r="E1007" s="16">
        <v>7.4389916563193118E-2</v>
      </c>
      <c r="F1007" s="16">
        <v>7.0744626385551845E-2</v>
      </c>
      <c r="G1007" s="16">
        <v>5.4550021139430874E-2</v>
      </c>
      <c r="H1007" s="16">
        <v>6.4128873238205125E-2</v>
      </c>
      <c r="I1007" s="16">
        <v>6.5153100358537427E-2</v>
      </c>
      <c r="J1007" s="16">
        <v>6.1557966247728101E-2</v>
      </c>
      <c r="K1007" s="16">
        <v>8.4241801485589338E-2</v>
      </c>
      <c r="L1007" s="16">
        <v>7.1391294596635194E-2</v>
      </c>
      <c r="M1007" s="16">
        <v>7.3084779992588583E-2</v>
      </c>
      <c r="N1007" s="16">
        <v>7.5980839188936958E-2</v>
      </c>
      <c r="O1007" s="16">
        <v>9.5248900715943691E-2</v>
      </c>
      <c r="P1007" s="16">
        <v>9.4115586963629372E-2</v>
      </c>
      <c r="Q1007" s="16">
        <v>9.9729394731349494E-2</v>
      </c>
    </row>
    <row r="1008" spans="2:18" hidden="1" outlineLevel="2" x14ac:dyDescent="0.3">
      <c r="C1008" s="4" t="s">
        <v>284</v>
      </c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6"/>
    </row>
    <row r="1009" spans="2:18" hidden="1" outlineLevel="2" x14ac:dyDescent="0.3">
      <c r="B1009" s="2" t="s">
        <v>49</v>
      </c>
      <c r="C1009" s="7" t="s">
        <v>277</v>
      </c>
      <c r="D1009" s="8" t="s">
        <v>22</v>
      </c>
      <c r="E1009" s="9">
        <v>1104606.0600000008</v>
      </c>
      <c r="F1009" s="9">
        <v>68351.930000000022</v>
      </c>
      <c r="G1009" s="9">
        <v>76603.88</v>
      </c>
      <c r="H1009" s="9">
        <v>80554.500000000087</v>
      </c>
      <c r="I1009" s="9">
        <v>85088.130000000063</v>
      </c>
      <c r="J1009" s="9">
        <v>117070.35999999994</v>
      </c>
      <c r="K1009" s="9">
        <v>86856.190000000119</v>
      </c>
      <c r="L1009" s="9">
        <v>89737.480000000112</v>
      </c>
      <c r="M1009" s="9">
        <v>93661.140000000101</v>
      </c>
      <c r="N1009" s="9">
        <v>120989.81000000007</v>
      </c>
      <c r="O1009" s="9">
        <v>93168.200000000026</v>
      </c>
      <c r="P1009" s="9">
        <v>96415.540000000037</v>
      </c>
      <c r="Q1009" s="9">
        <v>96108.900000000111</v>
      </c>
    </row>
    <row r="1010" spans="2:18" hidden="1" outlineLevel="2" x14ac:dyDescent="0.3">
      <c r="B1010" s="2" t="s">
        <v>49</v>
      </c>
      <c r="C1010" s="11" t="s">
        <v>277</v>
      </c>
      <c r="D1010" s="12" t="s">
        <v>23</v>
      </c>
      <c r="E1010" s="13">
        <v>968517.75000000058</v>
      </c>
      <c r="F1010" s="13">
        <v>58983.360000000015</v>
      </c>
      <c r="G1010" s="13">
        <v>65379.570000000007</v>
      </c>
      <c r="H1010" s="13">
        <v>69038.160000000091</v>
      </c>
      <c r="I1010" s="13">
        <v>73462.290000000066</v>
      </c>
      <c r="J1010" s="13">
        <v>106453.82999999994</v>
      </c>
      <c r="K1010" s="13">
        <v>74493.080000000118</v>
      </c>
      <c r="L1010" s="13">
        <v>78261.800000000105</v>
      </c>
      <c r="M1010" s="13">
        <v>83024.130000000107</v>
      </c>
      <c r="N1010" s="13">
        <v>108385.69000000008</v>
      </c>
      <c r="O1010" s="13">
        <v>81654.480000000025</v>
      </c>
      <c r="P1010" s="13">
        <v>84868.890000000043</v>
      </c>
      <c r="Q1010" s="13">
        <v>84512.470000000103</v>
      </c>
      <c r="R1010" s="14"/>
    </row>
    <row r="1011" spans="2:18" hidden="1" outlineLevel="2" x14ac:dyDescent="0.3">
      <c r="B1011" s="2" t="s">
        <v>49</v>
      </c>
      <c r="C1011" s="7" t="s">
        <v>277</v>
      </c>
      <c r="D1011" s="8" t="s">
        <v>24</v>
      </c>
      <c r="E1011" s="9">
        <v>136088.31</v>
      </c>
      <c r="F1011" s="9">
        <v>9368.5700000000015</v>
      </c>
      <c r="G1011" s="9">
        <v>11224.309999999998</v>
      </c>
      <c r="H1011" s="9">
        <v>11516.339999999998</v>
      </c>
      <c r="I1011" s="9">
        <v>11625.84</v>
      </c>
      <c r="J1011" s="9">
        <v>10616.529999999999</v>
      </c>
      <c r="K1011" s="9">
        <v>12363.11</v>
      </c>
      <c r="L1011" s="9">
        <v>11475.680000000002</v>
      </c>
      <c r="M1011" s="9">
        <v>10637.01</v>
      </c>
      <c r="N1011" s="9">
        <v>12604.12</v>
      </c>
      <c r="O1011" s="9">
        <v>11513.720000000001</v>
      </c>
      <c r="P1011" s="9">
        <v>11546.65</v>
      </c>
      <c r="Q1011" s="9">
        <v>11596.430000000002</v>
      </c>
    </row>
    <row r="1012" spans="2:18" hidden="1" outlineLevel="2" x14ac:dyDescent="0.3">
      <c r="C1012" s="4" t="s">
        <v>50</v>
      </c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6"/>
    </row>
    <row r="1013" spans="2:18" hidden="1" outlineLevel="2" x14ac:dyDescent="0.3">
      <c r="B1013" s="1" t="s">
        <v>50</v>
      </c>
      <c r="C1013" s="7" t="s">
        <v>277</v>
      </c>
      <c r="D1013" s="8" t="s">
        <v>26</v>
      </c>
      <c r="E1013" s="15">
        <v>1.8864771610356914E-3</v>
      </c>
      <c r="F1013" s="15">
        <v>1.4775873305050799E-3</v>
      </c>
      <c r="G1013" s="15">
        <v>1.4615851848818284E-3</v>
      </c>
      <c r="H1013" s="15">
        <v>1.5270758961952575E-3</v>
      </c>
      <c r="I1013" s="15">
        <v>1.7834445011865963E-3</v>
      </c>
      <c r="J1013" s="15">
        <v>2.388405489927704E-3</v>
      </c>
      <c r="K1013" s="15">
        <v>1.7379163663313695E-3</v>
      </c>
      <c r="L1013" s="15">
        <v>1.8526493798671183E-3</v>
      </c>
      <c r="M1013" s="15">
        <v>1.9692992726195739E-3</v>
      </c>
      <c r="N1013" s="15">
        <v>2.4566123681608629E-3</v>
      </c>
      <c r="O1013" s="15">
        <v>2.0241101301497291E-3</v>
      </c>
      <c r="P1013" s="15">
        <v>2.0227958570413021E-3</v>
      </c>
      <c r="Q1013" s="15">
        <v>1.9827765275181029E-3</v>
      </c>
    </row>
    <row r="1014" spans="2:18" hidden="1" outlineLevel="2" x14ac:dyDescent="0.3">
      <c r="B1014" s="1" t="s">
        <v>50</v>
      </c>
      <c r="C1014" s="11" t="s">
        <v>277</v>
      </c>
      <c r="D1014" s="12" t="s">
        <v>27</v>
      </c>
      <c r="E1014" s="16">
        <v>1.7118646480956828E-3</v>
      </c>
      <c r="F1014" s="16">
        <v>1.3133660495615001E-3</v>
      </c>
      <c r="G1014" s="16">
        <v>1.2909182614504039E-3</v>
      </c>
      <c r="H1014" s="16">
        <v>1.3510224634873647E-3</v>
      </c>
      <c r="I1014" s="16">
        <v>1.5974532509310912E-3</v>
      </c>
      <c r="J1014" s="16">
        <v>2.2464013149611126E-3</v>
      </c>
      <c r="K1014" s="16">
        <v>1.5450130572450954E-3</v>
      </c>
      <c r="L1014" s="16">
        <v>1.6742230663740613E-3</v>
      </c>
      <c r="M1014" s="16">
        <v>1.8034722119405027E-3</v>
      </c>
      <c r="N1014" s="16">
        <v>2.280988885020378E-3</v>
      </c>
      <c r="O1014" s="16">
        <v>1.8403039746896545E-3</v>
      </c>
      <c r="P1014" s="16">
        <v>1.8443398710125895E-3</v>
      </c>
      <c r="Q1014" s="16">
        <v>1.8044159051150634E-3</v>
      </c>
    </row>
    <row r="1015" spans="2:18" hidden="1" outlineLevel="2" x14ac:dyDescent="0.3">
      <c r="B1015" s="1" t="s">
        <v>50</v>
      </c>
      <c r="C1015" s="7" t="s">
        <v>277</v>
      </c>
      <c r="D1015" s="8" t="s">
        <v>28</v>
      </c>
      <c r="E1015" s="15">
        <v>6.8831089488997944E-3</v>
      </c>
      <c r="F1015" s="15">
        <v>6.94442297917115E-3</v>
      </c>
      <c r="G1015" s="15">
        <v>6.3567909544683405E-3</v>
      </c>
      <c r="H1015" s="15">
        <v>6.9790031048980817E-3</v>
      </c>
      <c r="I1015" s="15">
        <v>6.7479645647930443E-3</v>
      </c>
      <c r="J1015" s="15">
        <v>6.5231800099632056E-3</v>
      </c>
      <c r="K1015" s="15">
        <v>7.0164432684605019E-3</v>
      </c>
      <c r="L1015" s="15">
        <v>6.7813792952535765E-3</v>
      </c>
      <c r="M1015" s="15">
        <v>6.9754100795597334E-3</v>
      </c>
      <c r="N1015" s="15">
        <v>7.2700789764509203E-3</v>
      </c>
      <c r="O1015" s="15">
        <v>6.9396959987237505E-3</v>
      </c>
      <c r="P1015" s="15">
        <v>7.0037808825329853E-3</v>
      </c>
      <c r="Q1015" s="15">
        <v>7.0908491447821157E-3</v>
      </c>
    </row>
    <row r="1016" spans="2:18" hidden="1" outlineLevel="2" x14ac:dyDescent="0.3">
      <c r="B1016" s="1" t="s">
        <v>50</v>
      </c>
      <c r="C1016" s="11" t="s">
        <v>277</v>
      </c>
      <c r="D1016" s="12" t="s">
        <v>35</v>
      </c>
      <c r="E1016" s="16">
        <v>5.0211351309646983E-2</v>
      </c>
      <c r="F1016" s="16">
        <v>4.9809778656547746E-2</v>
      </c>
      <c r="G1016" s="16">
        <v>3.7543604246544092E-2</v>
      </c>
      <c r="H1016" s="16">
        <v>4.4138812586189152E-2</v>
      </c>
      <c r="I1016" s="16">
        <v>4.5697229592503233E-2</v>
      </c>
      <c r="J1016" s="16">
        <v>4.3446656166985481E-2</v>
      </c>
      <c r="K1016" s="16">
        <v>5.1539211358749656E-2</v>
      </c>
      <c r="L1016" s="16">
        <v>4.7761861760473943E-2</v>
      </c>
      <c r="M1016" s="16">
        <v>4.6807360804184066E-2</v>
      </c>
      <c r="N1016" s="16">
        <v>5.8229776869970433E-2</v>
      </c>
      <c r="O1016" s="16">
        <v>6.3715277247060081E-2</v>
      </c>
      <c r="P1016" s="16">
        <v>5.9471540632364366E-2</v>
      </c>
      <c r="Q1016" s="16">
        <v>6.500340718876034E-2</v>
      </c>
    </row>
    <row r="1017" spans="2:18" hidden="1" outlineLevel="2" x14ac:dyDescent="0.3">
      <c r="C1017" s="4" t="s">
        <v>285</v>
      </c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6"/>
    </row>
    <row r="1018" spans="2:18" hidden="1" outlineLevel="2" x14ac:dyDescent="0.3">
      <c r="B1018" s="2" t="s">
        <v>52</v>
      </c>
      <c r="C1018" s="7" t="s">
        <v>277</v>
      </c>
      <c r="D1018" s="8" t="s">
        <v>22</v>
      </c>
      <c r="E1018" s="9">
        <v>747235.80999999982</v>
      </c>
      <c r="F1018" s="9">
        <v>38803.639999999978</v>
      </c>
      <c r="G1018" s="9">
        <v>55118.060000000012</v>
      </c>
      <c r="H1018" s="9">
        <v>52811.869999999981</v>
      </c>
      <c r="I1018" s="9">
        <v>61891.009999999973</v>
      </c>
      <c r="J1018" s="9">
        <v>127866.41000000003</v>
      </c>
      <c r="K1018" s="9">
        <v>53307.529999999955</v>
      </c>
      <c r="L1018" s="9">
        <v>55260</v>
      </c>
      <c r="M1018" s="9">
        <v>61495.510000000024</v>
      </c>
      <c r="N1018" s="9">
        <v>63384.649999999994</v>
      </c>
      <c r="O1018" s="9">
        <v>57041.549999999981</v>
      </c>
      <c r="P1018" s="9">
        <v>56180.219999999972</v>
      </c>
      <c r="Q1018" s="9">
        <v>64075.360000000008</v>
      </c>
    </row>
    <row r="1019" spans="2:18" hidden="1" outlineLevel="2" x14ac:dyDescent="0.3">
      <c r="B1019" s="2" t="s">
        <v>52</v>
      </c>
      <c r="C1019" s="11" t="s">
        <v>277</v>
      </c>
      <c r="D1019" s="12" t="s">
        <v>23</v>
      </c>
      <c r="E1019" s="13">
        <v>637934.42999999982</v>
      </c>
      <c r="F1019" s="13">
        <v>31222.07999999998</v>
      </c>
      <c r="G1019" s="13">
        <v>46283.05000000001</v>
      </c>
      <c r="H1019" s="13">
        <v>43869.699999999983</v>
      </c>
      <c r="I1019" s="13">
        <v>52957.409999999974</v>
      </c>
      <c r="J1019" s="13">
        <v>119614.84000000003</v>
      </c>
      <c r="K1019" s="13">
        <v>43295.089999999953</v>
      </c>
      <c r="L1019" s="13">
        <v>45995.61</v>
      </c>
      <c r="M1019" s="13">
        <v>52967.750000000029</v>
      </c>
      <c r="N1019" s="13">
        <v>53408.06</v>
      </c>
      <c r="O1019" s="13">
        <v>47291.739999999983</v>
      </c>
      <c r="P1019" s="13">
        <v>46548.13999999997</v>
      </c>
      <c r="Q1019" s="13">
        <v>54480.960000000006</v>
      </c>
      <c r="R1019" s="14"/>
    </row>
    <row r="1020" spans="2:18" hidden="1" outlineLevel="2" x14ac:dyDescent="0.3">
      <c r="B1020" s="2" t="s">
        <v>52</v>
      </c>
      <c r="C1020" s="7" t="s">
        <v>277</v>
      </c>
      <c r="D1020" s="8" t="s">
        <v>24</v>
      </c>
      <c r="E1020" s="9">
        <v>109301.38</v>
      </c>
      <c r="F1020" s="9">
        <v>7581.5599999999995</v>
      </c>
      <c r="G1020" s="9">
        <v>8835.01</v>
      </c>
      <c r="H1020" s="9">
        <v>8942.1699999999983</v>
      </c>
      <c r="I1020" s="9">
        <v>8933.6</v>
      </c>
      <c r="J1020" s="9">
        <v>8251.57</v>
      </c>
      <c r="K1020" s="9">
        <v>10012.44</v>
      </c>
      <c r="L1020" s="9">
        <v>9264.39</v>
      </c>
      <c r="M1020" s="9">
        <v>8527.7599999999984</v>
      </c>
      <c r="N1020" s="9">
        <v>9976.59</v>
      </c>
      <c r="O1020" s="9">
        <v>9749.81</v>
      </c>
      <c r="P1020" s="9">
        <v>9632.08</v>
      </c>
      <c r="Q1020" s="9">
        <v>9594.4000000000015</v>
      </c>
    </row>
    <row r="1021" spans="2:18" hidden="1" outlineLevel="2" x14ac:dyDescent="0.3">
      <c r="C1021" s="4" t="s">
        <v>53</v>
      </c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6"/>
    </row>
    <row r="1022" spans="2:18" hidden="1" outlineLevel="2" x14ac:dyDescent="0.3">
      <c r="B1022" s="1" t="s">
        <v>53</v>
      </c>
      <c r="C1022" s="7" t="s">
        <v>277</v>
      </c>
      <c r="D1022" s="8" t="s">
        <v>26</v>
      </c>
      <c r="E1022" s="15">
        <v>1.276150240813457E-3</v>
      </c>
      <c r="F1022" s="15">
        <v>8.3883171757520364E-4</v>
      </c>
      <c r="G1022" s="15">
        <v>1.0516404641047912E-3</v>
      </c>
      <c r="H1022" s="15">
        <v>1.0011573991520935E-3</v>
      </c>
      <c r="I1022" s="15">
        <v>1.2972336030582E-3</v>
      </c>
      <c r="J1022" s="15">
        <v>2.608660600525589E-3</v>
      </c>
      <c r="K1022" s="15">
        <v>1.0666370334192676E-3</v>
      </c>
      <c r="L1022" s="15">
        <v>1.1408544649510642E-3</v>
      </c>
      <c r="M1022" s="15">
        <v>1.2929915556480483E-3</v>
      </c>
      <c r="N1022" s="15">
        <v>1.28698040885879E-3</v>
      </c>
      <c r="O1022" s="15">
        <v>1.2392466441816222E-3</v>
      </c>
      <c r="P1022" s="15">
        <v>1.1786597499082491E-3</v>
      </c>
      <c r="Q1022" s="15">
        <v>1.3219079585789894E-3</v>
      </c>
    </row>
    <row r="1023" spans="2:18" hidden="1" outlineLevel="2" x14ac:dyDescent="0.3">
      <c r="B1023" s="1" t="s">
        <v>53</v>
      </c>
      <c r="C1023" s="11" t="s">
        <v>277</v>
      </c>
      <c r="D1023" s="12" t="s">
        <v>27</v>
      </c>
      <c r="E1023" s="16">
        <v>1.1275553788457353E-3</v>
      </c>
      <c r="F1023" s="16">
        <v>6.9521335964402645E-4</v>
      </c>
      <c r="G1023" s="16">
        <v>9.1385786784192865E-4</v>
      </c>
      <c r="H1023" s="16">
        <v>8.584955069261918E-4</v>
      </c>
      <c r="I1023" s="16">
        <v>1.1515702378103181E-3</v>
      </c>
      <c r="J1023" s="16">
        <v>2.5241265050291129E-3</v>
      </c>
      <c r="K1023" s="16">
        <v>8.9795561365701851E-4</v>
      </c>
      <c r="L1023" s="16">
        <v>9.8396550058835013E-4</v>
      </c>
      <c r="M1023" s="16">
        <v>1.150579539394288E-3</v>
      </c>
      <c r="N1023" s="16">
        <v>1.1239785550149781E-3</v>
      </c>
      <c r="O1023" s="16">
        <v>1.065846933223868E-3</v>
      </c>
      <c r="P1023" s="16">
        <v>1.011567260081708E-3</v>
      </c>
      <c r="Q1023" s="16">
        <v>1.1632166324086546E-3</v>
      </c>
    </row>
    <row r="1024" spans="2:18" hidden="1" outlineLevel="2" x14ac:dyDescent="0.3">
      <c r="B1024" s="1" t="s">
        <v>53</v>
      </c>
      <c r="C1024" s="7" t="s">
        <v>277</v>
      </c>
      <c r="D1024" s="8" t="s">
        <v>28</v>
      </c>
      <c r="E1024" s="15">
        <v>5.5282728311130992E-3</v>
      </c>
      <c r="F1024" s="15">
        <v>5.6198074500126288E-3</v>
      </c>
      <c r="G1024" s="15">
        <v>5.0036315506821662E-3</v>
      </c>
      <c r="H1024" s="15">
        <v>5.419033494541362E-3</v>
      </c>
      <c r="I1024" s="15">
        <v>5.1853127374912392E-3</v>
      </c>
      <c r="J1024" s="15">
        <v>5.0700630502444853E-3</v>
      </c>
      <c r="K1024" s="15">
        <v>5.6823661068181605E-3</v>
      </c>
      <c r="L1024" s="15">
        <v>5.4746509600436984E-3</v>
      </c>
      <c r="M1024" s="15">
        <v>5.5922315631992733E-3</v>
      </c>
      <c r="N1024" s="15">
        <v>5.7545149693648172E-3</v>
      </c>
      <c r="O1024" s="15">
        <v>5.8765296919950109E-3</v>
      </c>
      <c r="P1024" s="15">
        <v>5.8424718652620739E-3</v>
      </c>
      <c r="Q1024" s="15">
        <v>5.8666712975198E-3</v>
      </c>
    </row>
    <row r="1025" spans="1:18" hidden="1" outlineLevel="2" x14ac:dyDescent="0.3">
      <c r="B1025" s="1" t="s">
        <v>53</v>
      </c>
      <c r="C1025" s="11" t="s">
        <v>277</v>
      </c>
      <c r="D1025" s="12" t="s">
        <v>35</v>
      </c>
      <c r="E1025" s="16">
        <v>3.5762279218088534E-2</v>
      </c>
      <c r="F1025" s="16">
        <v>2.9759507525737101E-2</v>
      </c>
      <c r="G1025" s="16">
        <v>2.8067133242486789E-2</v>
      </c>
      <c r="H1025" s="16">
        <v>3.027384321240496E-2</v>
      </c>
      <c r="I1025" s="16">
        <v>3.48307060309768E-2</v>
      </c>
      <c r="J1025" s="16">
        <v>4.9608566865258025E-2</v>
      </c>
      <c r="K1025" s="16">
        <v>3.3350793625818942E-2</v>
      </c>
      <c r="L1025" s="16">
        <v>3.0886783706225381E-2</v>
      </c>
      <c r="M1025" s="16">
        <v>3.224166361724911E-2</v>
      </c>
      <c r="N1025" s="16">
        <v>3.2391829141661228E-2</v>
      </c>
      <c r="O1025" s="16">
        <v>4.1663836015595243E-2</v>
      </c>
      <c r="P1025" s="16">
        <v>3.6844582982798198E-2</v>
      </c>
      <c r="Q1025" s="16">
        <v>4.6350405826174348E-2</v>
      </c>
    </row>
    <row r="1026" spans="1:18" hidden="1" outlineLevel="2" x14ac:dyDescent="0.3">
      <c r="C1026" s="4" t="s">
        <v>286</v>
      </c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6"/>
    </row>
    <row r="1027" spans="1:18" hidden="1" outlineLevel="2" x14ac:dyDescent="0.3">
      <c r="B1027" s="2" t="s">
        <v>55</v>
      </c>
      <c r="C1027" s="7" t="s">
        <v>277</v>
      </c>
      <c r="D1027" s="8" t="s">
        <v>22</v>
      </c>
      <c r="E1027" s="9">
        <v>1667306.6300000008</v>
      </c>
      <c r="F1027" s="9">
        <v>115526.59000000008</v>
      </c>
      <c r="G1027" s="9">
        <v>128310.33999999995</v>
      </c>
      <c r="H1027" s="9">
        <v>136604.23000000004</v>
      </c>
      <c r="I1027" s="9">
        <v>139513.94000000009</v>
      </c>
      <c r="J1027" s="9">
        <v>131818.2000000001</v>
      </c>
      <c r="K1027" s="9">
        <v>140728.91000000021</v>
      </c>
      <c r="L1027" s="9">
        <v>143757.61000000007</v>
      </c>
      <c r="M1027" s="9">
        <v>148052.47000000012</v>
      </c>
      <c r="N1027" s="9">
        <v>152787.87999999998</v>
      </c>
      <c r="O1027" s="9">
        <v>143707.64000000019</v>
      </c>
      <c r="P1027" s="9">
        <v>143052.99000000005</v>
      </c>
      <c r="Q1027" s="9">
        <v>143445.8300000001</v>
      </c>
    </row>
    <row r="1028" spans="1:18" hidden="1" outlineLevel="2" x14ac:dyDescent="0.3">
      <c r="B1028" s="2" t="s">
        <v>55</v>
      </c>
      <c r="C1028" s="11" t="s">
        <v>277</v>
      </c>
      <c r="D1028" s="12" t="s">
        <v>23</v>
      </c>
      <c r="E1028" s="13">
        <v>1472483.4300000009</v>
      </c>
      <c r="F1028" s="13">
        <v>102335.34000000008</v>
      </c>
      <c r="G1028" s="13">
        <v>112346.34999999996</v>
      </c>
      <c r="H1028" s="13">
        <v>120477.46000000004</v>
      </c>
      <c r="I1028" s="13">
        <v>123396.5100000001</v>
      </c>
      <c r="J1028" s="13">
        <v>116332.4400000001</v>
      </c>
      <c r="K1028" s="13">
        <v>123309.84000000021</v>
      </c>
      <c r="L1028" s="13">
        <v>127331.39000000009</v>
      </c>
      <c r="M1028" s="13">
        <v>132785.13000000012</v>
      </c>
      <c r="N1028" s="13">
        <v>134936.38999999998</v>
      </c>
      <c r="O1028" s="13">
        <v>126812.3900000002</v>
      </c>
      <c r="P1028" s="13">
        <v>126143.40000000004</v>
      </c>
      <c r="Q1028" s="13">
        <v>126276.7900000001</v>
      </c>
      <c r="R1028" s="14"/>
    </row>
    <row r="1029" spans="1:18" hidden="1" outlineLevel="2" x14ac:dyDescent="0.3">
      <c r="B1029" s="2" t="s">
        <v>55</v>
      </c>
      <c r="C1029" s="7" t="s">
        <v>277</v>
      </c>
      <c r="D1029" s="8" t="s">
        <v>24</v>
      </c>
      <c r="E1029" s="9">
        <v>194823.2</v>
      </c>
      <c r="F1029" s="9">
        <v>13191.250000000004</v>
      </c>
      <c r="G1029" s="9">
        <v>15963.989999999996</v>
      </c>
      <c r="H1029" s="9">
        <v>16126.769999999997</v>
      </c>
      <c r="I1029" s="9">
        <v>16117.430000000002</v>
      </c>
      <c r="J1029" s="9">
        <v>15485.760000000006</v>
      </c>
      <c r="K1029" s="9">
        <v>17419.070000000003</v>
      </c>
      <c r="L1029" s="9">
        <v>16426.219999999998</v>
      </c>
      <c r="M1029" s="9">
        <v>15267.340000000002</v>
      </c>
      <c r="N1029" s="9">
        <v>17851.490000000002</v>
      </c>
      <c r="O1029" s="9">
        <v>16895.25</v>
      </c>
      <c r="P1029" s="9">
        <v>16909.59</v>
      </c>
      <c r="Q1029" s="9">
        <v>17169.04</v>
      </c>
    </row>
    <row r="1030" spans="1:18" hidden="1" outlineLevel="2" x14ac:dyDescent="0.3">
      <c r="C1030" s="4" t="s">
        <v>56</v>
      </c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6"/>
    </row>
    <row r="1031" spans="1:18" hidden="1" outlineLevel="2" x14ac:dyDescent="0.3">
      <c r="B1031" s="1" t="s">
        <v>56</v>
      </c>
      <c r="C1031" s="7" t="s">
        <v>277</v>
      </c>
      <c r="D1031" s="8" t="s">
        <v>26</v>
      </c>
      <c r="E1031" s="15">
        <v>2.8474729515229938E-3</v>
      </c>
      <c r="F1031" s="15">
        <v>2.4973782850089958E-3</v>
      </c>
      <c r="G1031" s="15">
        <v>2.4481330712119308E-3</v>
      </c>
      <c r="H1031" s="15">
        <v>2.5896135777804209E-3</v>
      </c>
      <c r="I1031" s="15">
        <v>2.9242077494460944E-3</v>
      </c>
      <c r="J1031" s="15">
        <v>2.6892828599176465E-3</v>
      </c>
      <c r="K1031" s="15">
        <v>2.8158623571328E-3</v>
      </c>
      <c r="L1031" s="15">
        <v>2.9679064646976807E-3</v>
      </c>
      <c r="M1031" s="15">
        <v>3.1129198457389177E-3</v>
      </c>
      <c r="N1031" s="15">
        <v>3.1022496498926432E-3</v>
      </c>
      <c r="O1031" s="15">
        <v>3.1220962721605731E-3</v>
      </c>
      <c r="P1031" s="15">
        <v>3.0012485073399038E-3</v>
      </c>
      <c r="Q1031" s="15">
        <v>2.9593619809856527E-3</v>
      </c>
    </row>
    <row r="1032" spans="1:18" hidden="1" outlineLevel="2" x14ac:dyDescent="0.3">
      <c r="B1032" s="1" t="s">
        <v>56</v>
      </c>
      <c r="C1032" s="11" t="s">
        <v>277</v>
      </c>
      <c r="D1032" s="12" t="s">
        <v>27</v>
      </c>
      <c r="E1032" s="16">
        <v>2.6026289437892842E-3</v>
      </c>
      <c r="F1032" s="16">
        <v>2.2786725141859168E-3</v>
      </c>
      <c r="G1032" s="16">
        <v>2.2182763640430569E-3</v>
      </c>
      <c r="H1032" s="16">
        <v>2.3576490857215816E-3</v>
      </c>
      <c r="I1032" s="16">
        <v>2.6832835738315654E-3</v>
      </c>
      <c r="J1032" s="16">
        <v>2.4548609118961256E-3</v>
      </c>
      <c r="K1032" s="16">
        <v>2.5574900767534859E-3</v>
      </c>
      <c r="L1032" s="16">
        <v>2.7239489790864936E-3</v>
      </c>
      <c r="M1032" s="16">
        <v>2.8843938757793322E-3</v>
      </c>
      <c r="N1032" s="16">
        <v>2.839751315646693E-3</v>
      </c>
      <c r="O1032" s="16">
        <v>2.8580592927282726E-3</v>
      </c>
      <c r="P1032" s="16">
        <v>2.7413025206891413E-3</v>
      </c>
      <c r="Q1032" s="16">
        <v>2.6961210377932946E-3</v>
      </c>
    </row>
    <row r="1033" spans="1:18" hidden="1" outlineLevel="2" x14ac:dyDescent="0.3">
      <c r="B1033" s="1" t="s">
        <v>56</v>
      </c>
      <c r="C1033" s="7" t="s">
        <v>277</v>
      </c>
      <c r="D1033" s="8" t="s">
        <v>28</v>
      </c>
      <c r="E1033" s="15">
        <v>9.8538170646199855E-3</v>
      </c>
      <c r="F1033" s="15">
        <v>9.7779724786164202E-3</v>
      </c>
      <c r="G1033" s="15">
        <v>9.041067756434297E-3</v>
      </c>
      <c r="H1033" s="15">
        <v>9.7729641450302121E-3</v>
      </c>
      <c r="I1033" s="15">
        <v>9.3550097468683875E-3</v>
      </c>
      <c r="J1033" s="15">
        <v>9.5150110319556242E-3</v>
      </c>
      <c r="K1033" s="15">
        <v>9.8858552940435124E-3</v>
      </c>
      <c r="L1033" s="15">
        <v>9.7068259316467672E-3</v>
      </c>
      <c r="M1033" s="15">
        <v>1.0011832020846602E-2</v>
      </c>
      <c r="N1033" s="15">
        <v>1.0296771384858589E-2</v>
      </c>
      <c r="O1033" s="15">
        <v>1.018332031892711E-2</v>
      </c>
      <c r="P1033" s="15">
        <v>1.0256746603860943E-2</v>
      </c>
      <c r="Q1033" s="15">
        <v>1.0498323415113956E-2</v>
      </c>
    </row>
    <row r="1034" spans="1:18" hidden="1" outlineLevel="2" x14ac:dyDescent="0.3">
      <c r="B1034" s="1" t="s">
        <v>56</v>
      </c>
      <c r="C1034" s="11" t="s">
        <v>277</v>
      </c>
      <c r="D1034" s="12" t="s">
        <v>35</v>
      </c>
      <c r="E1034" s="16">
        <v>8.275588230113004E-2</v>
      </c>
      <c r="F1034" s="16">
        <v>9.1317882410094281E-2</v>
      </c>
      <c r="G1034" s="16">
        <v>6.722480025757599E-2</v>
      </c>
      <c r="H1034" s="16">
        <v>8.0751583856915082E-2</v>
      </c>
      <c r="I1034" s="16">
        <v>8.1348362427501764E-2</v>
      </c>
      <c r="J1034" s="16">
        <v>5.3811249065791801E-2</v>
      </c>
      <c r="K1034" s="16">
        <v>9.1081890897743933E-2</v>
      </c>
      <c r="L1034" s="16">
        <v>8.2912141763386224E-2</v>
      </c>
      <c r="M1034" s="16">
        <v>8.0208938930971238E-2</v>
      </c>
      <c r="N1034" s="16">
        <v>8.0693909010476184E-2</v>
      </c>
      <c r="O1034" s="16">
        <v>0.10952919993073426</v>
      </c>
      <c r="P1034" s="16">
        <v>9.740713681624566E-2</v>
      </c>
      <c r="Q1034" s="16">
        <v>0.10880818989564249</v>
      </c>
    </row>
    <row r="1035" spans="1:18" collapsed="1" x14ac:dyDescent="0.3">
      <c r="C1035" s="24"/>
      <c r="D1035" s="23"/>
      <c r="E1035" s="25"/>
      <c r="F1035" s="25"/>
      <c r="G1035" s="25"/>
      <c r="H1035" s="25"/>
      <c r="I1035" s="25"/>
      <c r="J1035" s="25"/>
      <c r="K1035" s="25"/>
      <c r="L1035" s="25"/>
      <c r="M1035" s="25"/>
      <c r="N1035" s="25"/>
      <c r="O1035" s="25"/>
      <c r="P1035" s="25"/>
      <c r="Q1035" s="25"/>
    </row>
    <row r="1036" spans="1:18" x14ac:dyDescent="0.3">
      <c r="A1036" s="1">
        <v>11</v>
      </c>
      <c r="C1036" s="3" t="s">
        <v>0</v>
      </c>
      <c r="D1036" s="3" t="s">
        <v>1</v>
      </c>
      <c r="E1036" s="3" t="s">
        <v>287</v>
      </c>
      <c r="F1036" s="3" t="s">
        <v>288</v>
      </c>
      <c r="G1036" s="3" t="s">
        <v>289</v>
      </c>
      <c r="H1036" s="3" t="s">
        <v>290</v>
      </c>
      <c r="I1036" s="3" t="s">
        <v>291</v>
      </c>
      <c r="J1036" s="3" t="s">
        <v>292</v>
      </c>
      <c r="K1036" s="3" t="s">
        <v>293</v>
      </c>
      <c r="L1036" s="3" t="s">
        <v>294</v>
      </c>
      <c r="M1036" s="3" t="s">
        <v>295</v>
      </c>
      <c r="N1036" s="3" t="s">
        <v>296</v>
      </c>
      <c r="O1036" s="3" t="s">
        <v>297</v>
      </c>
      <c r="P1036" s="3" t="s">
        <v>298</v>
      </c>
      <c r="Q1036" s="3" t="s">
        <v>299</v>
      </c>
    </row>
    <row r="1037" spans="1:18" x14ac:dyDescent="0.3">
      <c r="B1037" s="14"/>
      <c r="C1037" s="4" t="s">
        <v>15</v>
      </c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6"/>
    </row>
    <row r="1038" spans="1:18" x14ac:dyDescent="0.3">
      <c r="B1038" s="2" t="s">
        <v>15</v>
      </c>
      <c r="C1038" s="7" t="s">
        <v>300</v>
      </c>
      <c r="D1038" s="8" t="s">
        <v>17</v>
      </c>
      <c r="E1038" s="9">
        <v>547044869.99000001</v>
      </c>
      <c r="F1038" s="10">
        <v>45960358.760000005</v>
      </c>
      <c r="G1038" s="10">
        <v>46663320.890000008</v>
      </c>
      <c r="H1038" s="10">
        <v>46472583.039999992</v>
      </c>
      <c r="I1038" s="10">
        <v>47969363.609999985</v>
      </c>
      <c r="J1038" s="10">
        <v>43664428.180000007</v>
      </c>
      <c r="K1038" s="10">
        <v>36790308.820000008</v>
      </c>
      <c r="L1038" s="10">
        <v>51921191.61999999</v>
      </c>
      <c r="M1038" s="10">
        <v>43315301.200000003</v>
      </c>
      <c r="N1038" s="10">
        <v>45453352.990000002</v>
      </c>
      <c r="O1038" s="10">
        <v>46110189.090000011</v>
      </c>
      <c r="P1038" s="10">
        <v>44550599.630000003</v>
      </c>
      <c r="Q1038" s="10">
        <v>48173872.160000004</v>
      </c>
    </row>
    <row r="1039" spans="1:18" x14ac:dyDescent="0.3">
      <c r="B1039" s="2" t="s">
        <v>15</v>
      </c>
      <c r="C1039" s="11" t="s">
        <v>300</v>
      </c>
      <c r="D1039" s="12" t="s">
        <v>18</v>
      </c>
      <c r="E1039" s="13">
        <v>530573131.57999992</v>
      </c>
      <c r="F1039" s="13">
        <v>44703787.120000012</v>
      </c>
      <c r="G1039" s="13">
        <v>45214999.809999995</v>
      </c>
      <c r="H1039" s="13">
        <v>45249019.489999987</v>
      </c>
      <c r="I1039" s="13">
        <v>46462893.849999987</v>
      </c>
      <c r="J1039" s="13">
        <v>42250140.81000001</v>
      </c>
      <c r="K1039" s="13">
        <v>35442774.390000008</v>
      </c>
      <c r="L1039" s="13">
        <v>50449630.309999995</v>
      </c>
      <c r="M1039" s="13">
        <v>42075268.329999998</v>
      </c>
      <c r="N1039" s="13">
        <v>43977438.779999994</v>
      </c>
      <c r="O1039" s="13">
        <v>44704487.590000004</v>
      </c>
      <c r="P1039" s="13">
        <v>43185556.139999993</v>
      </c>
      <c r="Q1039" s="13">
        <v>46857134.960000008</v>
      </c>
      <c r="R1039" s="14"/>
    </row>
    <row r="1040" spans="1:18" x14ac:dyDescent="0.3">
      <c r="B1040" s="2" t="s">
        <v>15</v>
      </c>
      <c r="C1040" s="7" t="s">
        <v>300</v>
      </c>
      <c r="D1040" s="8" t="s">
        <v>19</v>
      </c>
      <c r="E1040" s="9">
        <v>16471738.410000004</v>
      </c>
      <c r="F1040" s="9">
        <v>1256571.6399999999</v>
      </c>
      <c r="G1040" s="9">
        <v>1448321.0799999996</v>
      </c>
      <c r="H1040" s="9">
        <v>1223563.55</v>
      </c>
      <c r="I1040" s="9">
        <v>1506469.76</v>
      </c>
      <c r="J1040" s="9">
        <v>1414287.3699999999</v>
      </c>
      <c r="K1040" s="9">
        <v>1347534.4300000002</v>
      </c>
      <c r="L1040" s="9">
        <v>1471561.31</v>
      </c>
      <c r="M1040" s="9">
        <v>1240032.8700000001</v>
      </c>
      <c r="N1040" s="9">
        <v>1475914.2100000002</v>
      </c>
      <c r="O1040" s="9">
        <v>1405701.5000000002</v>
      </c>
      <c r="P1040" s="9">
        <v>1365043.4900000005</v>
      </c>
      <c r="Q1040" s="9">
        <v>1316737.2000000004</v>
      </c>
    </row>
    <row r="1041" spans="2:18" x14ac:dyDescent="0.3">
      <c r="C1041" s="4" t="s">
        <v>20</v>
      </c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6"/>
    </row>
    <row r="1042" spans="2:18" x14ac:dyDescent="0.3">
      <c r="B1042" s="2" t="s">
        <v>21</v>
      </c>
      <c r="C1042" s="7" t="s">
        <v>300</v>
      </c>
      <c r="D1042" s="8" t="s">
        <v>22</v>
      </c>
      <c r="E1042" s="9">
        <v>530713544.3200016</v>
      </c>
      <c r="F1042" s="10">
        <v>44512423.090000167</v>
      </c>
      <c r="G1042" s="10">
        <v>45226008.380000219</v>
      </c>
      <c r="H1042" s="10">
        <v>44746209.500000045</v>
      </c>
      <c r="I1042" s="10">
        <v>46433249.399999984</v>
      </c>
      <c r="J1042" s="10">
        <v>41917308.730000131</v>
      </c>
      <c r="K1042" s="10">
        <v>35646240.750000037</v>
      </c>
      <c r="L1042" s="10">
        <v>50535127.830000199</v>
      </c>
      <c r="M1042" s="10">
        <v>41672576.720000088</v>
      </c>
      <c r="N1042" s="10">
        <v>44250394.550000064</v>
      </c>
      <c r="O1042" s="10">
        <v>45143398.710000195</v>
      </c>
      <c r="P1042" s="10">
        <v>43689493.830000207</v>
      </c>
      <c r="Q1042" s="10">
        <v>46941112.830000252</v>
      </c>
    </row>
    <row r="1043" spans="2:18" x14ac:dyDescent="0.3">
      <c r="B1043" s="2" t="s">
        <v>21</v>
      </c>
      <c r="C1043" s="11" t="s">
        <v>300</v>
      </c>
      <c r="D1043" s="12" t="s">
        <v>23</v>
      </c>
      <c r="E1043" s="13">
        <v>517836826.3900016</v>
      </c>
      <c r="F1043" s="13">
        <v>43526101.960000165</v>
      </c>
      <c r="G1043" s="13">
        <v>44121602.170000218</v>
      </c>
      <c r="H1043" s="13">
        <v>43715070.650000043</v>
      </c>
      <c r="I1043" s="13">
        <v>45265824.369999982</v>
      </c>
      <c r="J1043" s="13">
        <v>40802768.990000129</v>
      </c>
      <c r="K1043" s="13">
        <v>34596808.040000036</v>
      </c>
      <c r="L1043" s="13">
        <v>49401630.7200002</v>
      </c>
      <c r="M1043" s="13">
        <v>40748589.040000089</v>
      </c>
      <c r="N1043" s="13">
        <v>43077766.160000063</v>
      </c>
      <c r="O1043" s="13">
        <v>44019039.590000197</v>
      </c>
      <c r="P1043" s="13">
        <v>42623715.250000209</v>
      </c>
      <c r="Q1043" s="13">
        <v>45937909.450000249</v>
      </c>
      <c r="R1043" s="14"/>
    </row>
    <row r="1044" spans="2:18" x14ac:dyDescent="0.3">
      <c r="B1044" s="2" t="s">
        <v>21</v>
      </c>
      <c r="C1044" s="7" t="s">
        <v>300</v>
      </c>
      <c r="D1044" s="8" t="s">
        <v>24</v>
      </c>
      <c r="E1044" s="9">
        <v>12876717.930000002</v>
      </c>
      <c r="F1044" s="9">
        <v>986321.1300000007</v>
      </c>
      <c r="G1044" s="9">
        <v>1104406.2100000004</v>
      </c>
      <c r="H1044" s="9">
        <v>1031138.8500000006</v>
      </c>
      <c r="I1044" s="9">
        <v>1167425.0300000007</v>
      </c>
      <c r="J1044" s="9">
        <v>1114539.74</v>
      </c>
      <c r="K1044" s="9">
        <v>1049432.7100000007</v>
      </c>
      <c r="L1044" s="9">
        <v>1133497.1099999994</v>
      </c>
      <c r="M1044" s="9">
        <v>923987.6799999997</v>
      </c>
      <c r="N1044" s="9">
        <v>1172628.3900000001</v>
      </c>
      <c r="O1044" s="9">
        <v>1124359.1200000001</v>
      </c>
      <c r="P1044" s="9">
        <v>1065778.5799999996</v>
      </c>
      <c r="Q1044" s="9">
        <v>1003203.3799999998</v>
      </c>
    </row>
    <row r="1045" spans="2:18" hidden="1" outlineLevel="2" x14ac:dyDescent="0.3">
      <c r="C1045" s="4" t="s">
        <v>25</v>
      </c>
      <c r="D1045" s="5"/>
      <c r="E1045" s="5"/>
      <c r="F1045" s="5" t="s">
        <v>301</v>
      </c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6"/>
    </row>
    <row r="1046" spans="2:18" hidden="1" outlineLevel="2" x14ac:dyDescent="0.3">
      <c r="B1046" s="1" t="s">
        <v>25</v>
      </c>
      <c r="C1046" s="7" t="s">
        <v>300</v>
      </c>
      <c r="D1046" s="8" t="s">
        <v>26</v>
      </c>
      <c r="E1046" s="15">
        <v>0.90636745231325766</v>
      </c>
      <c r="F1046" s="15">
        <v>0.96224045769981925</v>
      </c>
      <c r="G1046" s="15">
        <v>0.86290229449930911</v>
      </c>
      <c r="H1046" s="15">
        <v>0.84825624854667625</v>
      </c>
      <c r="I1046" s="15">
        <v>0.97323943204129326</v>
      </c>
      <c r="J1046" s="15">
        <v>0.85517401922849501</v>
      </c>
      <c r="K1046" s="15">
        <v>0.7132500884233256</v>
      </c>
      <c r="L1046" s="15">
        <v>1.0433084730678341</v>
      </c>
      <c r="M1046" s="15">
        <v>0.87619876314637501</v>
      </c>
      <c r="N1046" s="15">
        <v>0.89847290897909615</v>
      </c>
      <c r="O1046" s="15">
        <v>0.9807553504124753</v>
      </c>
      <c r="P1046" s="15">
        <v>0.91660459626690793</v>
      </c>
      <c r="Q1046" s="15">
        <v>0.96841953965661098</v>
      </c>
    </row>
    <row r="1047" spans="2:18" hidden="1" outlineLevel="2" x14ac:dyDescent="0.3">
      <c r="B1047" s="1" t="s">
        <v>25</v>
      </c>
      <c r="C1047" s="11" t="s">
        <v>300</v>
      </c>
      <c r="D1047" s="12" t="s">
        <v>27</v>
      </c>
      <c r="E1047" s="16">
        <v>0.91528168335490467</v>
      </c>
      <c r="F1047" s="16">
        <v>0.96918358981272801</v>
      </c>
      <c r="G1047" s="16">
        <v>0.87118012501004582</v>
      </c>
      <c r="H1047" s="16">
        <v>0.85546953222807753</v>
      </c>
      <c r="I1047" s="16">
        <v>0.98431505873193192</v>
      </c>
      <c r="J1047" s="16">
        <v>0.86102485850617916</v>
      </c>
      <c r="K1047" s="16">
        <v>0.7175501423864078</v>
      </c>
      <c r="L1047" s="16">
        <v>1.0568291256771203</v>
      </c>
      <c r="M1047" s="16">
        <v>0.88515167830633568</v>
      </c>
      <c r="N1047" s="16">
        <v>0.90657637371194522</v>
      </c>
      <c r="O1047" s="16">
        <v>0.992087801177579</v>
      </c>
      <c r="P1047" s="16">
        <v>0.92628308778708768</v>
      </c>
      <c r="Q1047" s="16">
        <v>0.98081495499203752</v>
      </c>
    </row>
    <row r="1048" spans="2:18" hidden="1" outlineLevel="2" x14ac:dyDescent="0.3">
      <c r="B1048" s="1" t="s">
        <v>25</v>
      </c>
      <c r="C1048" s="7" t="s">
        <v>300</v>
      </c>
      <c r="D1048" s="8" t="s">
        <v>28</v>
      </c>
      <c r="E1048" s="15">
        <v>0.65128189494337496</v>
      </c>
      <c r="F1048" s="15">
        <v>0.73110742834969045</v>
      </c>
      <c r="G1048" s="15">
        <v>0.62547091142232047</v>
      </c>
      <c r="H1048" s="15">
        <v>0.62487919215054799</v>
      </c>
      <c r="I1048" s="15">
        <v>0.67760632646694441</v>
      </c>
      <c r="J1048" s="15">
        <v>0.68481352685647656</v>
      </c>
      <c r="K1048" s="15">
        <v>0.59558517830721935</v>
      </c>
      <c r="L1048" s="15">
        <v>0.66982295018541471</v>
      </c>
      <c r="M1048" s="15">
        <v>0.60592149264323447</v>
      </c>
      <c r="N1048" s="15">
        <v>0.67637415427086467</v>
      </c>
      <c r="O1048" s="15">
        <v>0.67768805270516896</v>
      </c>
      <c r="P1048" s="15">
        <v>0.64646279601591372</v>
      </c>
      <c r="Q1048" s="15">
        <v>0.61342704859301744</v>
      </c>
    </row>
    <row r="1049" spans="2:18" hidden="1" outlineLevel="2" x14ac:dyDescent="0.3">
      <c r="C1049" s="4" t="s">
        <v>302</v>
      </c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6"/>
    </row>
    <row r="1050" spans="2:18" hidden="1" outlineLevel="2" x14ac:dyDescent="0.3">
      <c r="B1050" s="2" t="s">
        <v>30</v>
      </c>
      <c r="C1050" s="7" t="s">
        <v>300</v>
      </c>
      <c r="D1050" s="8" t="s">
        <v>22</v>
      </c>
      <c r="E1050" s="9">
        <v>460609888.3155002</v>
      </c>
      <c r="F1050" s="10">
        <v>42724955.07</v>
      </c>
      <c r="G1050" s="10">
        <v>43356821.940000042</v>
      </c>
      <c r="H1050" s="10">
        <v>42585595.429999985</v>
      </c>
      <c r="I1050" s="10">
        <v>44152800.860000014</v>
      </c>
      <c r="J1050" s="10">
        <v>39681302.950000025</v>
      </c>
      <c r="K1050" s="10">
        <v>33546348.690000039</v>
      </c>
      <c r="L1050" s="10">
        <v>47327988.430000082</v>
      </c>
      <c r="M1050" s="10">
        <v>38641630.789999992</v>
      </c>
      <c r="N1050" s="10">
        <v>40387813.980000034</v>
      </c>
      <c r="O1050" s="10">
        <v>39911655.090000026</v>
      </c>
      <c r="P1050" s="10">
        <v>35629387.255499981</v>
      </c>
      <c r="Q1050" s="10">
        <v>12663587.830000011</v>
      </c>
    </row>
    <row r="1051" spans="2:18" hidden="1" outlineLevel="2" x14ac:dyDescent="0.3">
      <c r="B1051" s="2" t="s">
        <v>30</v>
      </c>
      <c r="C1051" s="11" t="s">
        <v>300</v>
      </c>
      <c r="D1051" s="12" t="s">
        <v>23</v>
      </c>
      <c r="E1051" s="13">
        <v>450600423.20550025</v>
      </c>
      <c r="F1051" s="13">
        <v>41889956.57</v>
      </c>
      <c r="G1051" s="13">
        <v>42433144.730000041</v>
      </c>
      <c r="H1051" s="13">
        <v>41722606.789999984</v>
      </c>
      <c r="I1051" s="13">
        <v>43193139.480000012</v>
      </c>
      <c r="J1051" s="13">
        <v>38759299.680000022</v>
      </c>
      <c r="K1051" s="13">
        <v>32678843.70000004</v>
      </c>
      <c r="L1051" s="13">
        <v>46405216.980000079</v>
      </c>
      <c r="M1051" s="13">
        <v>37884264.219999991</v>
      </c>
      <c r="N1051" s="13">
        <v>39435301.190000035</v>
      </c>
      <c r="O1051" s="13">
        <v>39017812.140000023</v>
      </c>
      <c r="P1051" s="13">
        <v>34840927.715499982</v>
      </c>
      <c r="Q1051" s="13">
        <v>12339910.010000011</v>
      </c>
      <c r="R1051" s="14"/>
    </row>
    <row r="1052" spans="2:18" hidden="1" outlineLevel="2" x14ac:dyDescent="0.3">
      <c r="B1052" s="2" t="s">
        <v>30</v>
      </c>
      <c r="C1052" s="7" t="s">
        <v>300</v>
      </c>
      <c r="D1052" s="8" t="s">
        <v>24</v>
      </c>
      <c r="E1052" s="9">
        <v>10009465.110000003</v>
      </c>
      <c r="F1052" s="9">
        <v>834998.50000000023</v>
      </c>
      <c r="G1052" s="9">
        <v>923677.21000000008</v>
      </c>
      <c r="H1052" s="9">
        <v>862988.6399999999</v>
      </c>
      <c r="I1052" s="9">
        <v>959661.38000000035</v>
      </c>
      <c r="J1052" s="9">
        <v>922003.26999999979</v>
      </c>
      <c r="K1052" s="9">
        <v>867504.98999999987</v>
      </c>
      <c r="L1052" s="9">
        <v>922771.45</v>
      </c>
      <c r="M1052" s="9">
        <v>757366.57</v>
      </c>
      <c r="N1052" s="9">
        <v>952512.78999999992</v>
      </c>
      <c r="O1052" s="9">
        <v>893842.95000000019</v>
      </c>
      <c r="P1052" s="9">
        <v>788459.54</v>
      </c>
      <c r="Q1052" s="9">
        <v>323677.82000000007</v>
      </c>
    </row>
    <row r="1053" spans="2:18" hidden="1" outlineLevel="2" x14ac:dyDescent="0.3">
      <c r="C1053" s="4" t="s">
        <v>31</v>
      </c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6"/>
    </row>
    <row r="1054" spans="2:18" hidden="1" outlineLevel="2" x14ac:dyDescent="0.3">
      <c r="B1054" s="1" t="s">
        <v>31</v>
      </c>
      <c r="C1054" s="7" t="s">
        <v>300</v>
      </c>
      <c r="D1054" s="8" t="s">
        <v>26</v>
      </c>
      <c r="E1054" s="15">
        <v>0.78664246550882677</v>
      </c>
      <c r="F1054" s="15">
        <v>0.92360014278793234</v>
      </c>
      <c r="G1054" s="15">
        <v>0.82723862826613315</v>
      </c>
      <c r="H1054" s="15">
        <v>0.80729737390556477</v>
      </c>
      <c r="I1054" s="15">
        <v>0.92544130310248662</v>
      </c>
      <c r="J1054" s="15">
        <v>0.80955625158464106</v>
      </c>
      <c r="K1054" s="15">
        <v>0.6712330856212998</v>
      </c>
      <c r="L1054" s="15">
        <v>0.97709639734922005</v>
      </c>
      <c r="M1054" s="15">
        <v>0.81247073661051983</v>
      </c>
      <c r="N1054" s="15">
        <v>0.82004594722686341</v>
      </c>
      <c r="O1054" s="15">
        <v>0.86709398033568352</v>
      </c>
      <c r="P1054" s="15">
        <v>0.74750374192112079</v>
      </c>
      <c r="Q1054" s="15">
        <v>0.26125639460536854</v>
      </c>
    </row>
    <row r="1055" spans="2:18" hidden="1" outlineLevel="2" x14ac:dyDescent="0.3">
      <c r="B1055" s="1" t="s">
        <v>31</v>
      </c>
      <c r="C1055" s="11" t="s">
        <v>300</v>
      </c>
      <c r="D1055" s="12" t="s">
        <v>27</v>
      </c>
      <c r="E1055" s="16">
        <v>0.79644067948413855</v>
      </c>
      <c r="F1055" s="16">
        <v>0.93275199609930148</v>
      </c>
      <c r="G1055" s="16">
        <v>0.83784156767511653</v>
      </c>
      <c r="H1055" s="16">
        <v>0.81647858240341797</v>
      </c>
      <c r="I1055" s="16">
        <v>0.93924408128641257</v>
      </c>
      <c r="J1055" s="16">
        <v>0.81790332736853089</v>
      </c>
      <c r="K1055" s="16">
        <v>0.67777087767308863</v>
      </c>
      <c r="L1055" s="16">
        <v>0.99272805721321622</v>
      </c>
      <c r="M1055" s="16">
        <v>0.82293205349555287</v>
      </c>
      <c r="N1055" s="16">
        <v>0.82992029383049459</v>
      </c>
      <c r="O1055" s="16">
        <v>0.87937164947883173</v>
      </c>
      <c r="P1055" s="16">
        <v>0.75715037782117989</v>
      </c>
      <c r="Q1055" s="16">
        <v>0.26346798158582485</v>
      </c>
    </row>
    <row r="1056" spans="2:18" hidden="1" outlineLevel="2" x14ac:dyDescent="0.3">
      <c r="B1056" s="1" t="s">
        <v>31</v>
      </c>
      <c r="C1056" s="7" t="s">
        <v>300</v>
      </c>
      <c r="D1056" s="8" t="s">
        <v>28</v>
      </c>
      <c r="E1056" s="15">
        <v>0.50626125691722745</v>
      </c>
      <c r="F1056" s="15">
        <v>0.61894000588920639</v>
      </c>
      <c r="G1056" s="15">
        <v>0.52311660435042828</v>
      </c>
      <c r="H1056" s="15">
        <v>0.52297868924083279</v>
      </c>
      <c r="I1056" s="15">
        <v>0.55701445972423458</v>
      </c>
      <c r="J1056" s="15">
        <v>0.56651215604201255</v>
      </c>
      <c r="K1056" s="15">
        <v>0.49233562974376144</v>
      </c>
      <c r="L1056" s="15">
        <v>0.54529781287741719</v>
      </c>
      <c r="M1056" s="15">
        <v>0.49665671145364931</v>
      </c>
      <c r="N1056" s="15">
        <v>0.54941108220007495</v>
      </c>
      <c r="O1056" s="15">
        <v>0.53874841003623797</v>
      </c>
      <c r="P1056" s="15">
        <v>0.47825108173390135</v>
      </c>
      <c r="Q1056" s="15">
        <v>0.1979187209453202</v>
      </c>
    </row>
    <row r="1057" spans="2:18" hidden="1" outlineLevel="2" x14ac:dyDescent="0.3">
      <c r="C1057" s="4" t="s">
        <v>303</v>
      </c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6"/>
    </row>
    <row r="1058" spans="2:18" hidden="1" outlineLevel="2" x14ac:dyDescent="0.3">
      <c r="B1058" s="2" t="s">
        <v>33</v>
      </c>
      <c r="C1058" s="7" t="s">
        <v>300</v>
      </c>
      <c r="D1058" s="8" t="s">
        <v>22</v>
      </c>
      <c r="E1058" s="9">
        <v>52659423.614500031</v>
      </c>
      <c r="F1058" s="9">
        <v>610071.32000000007</v>
      </c>
      <c r="G1058" s="9">
        <v>665658.12000000023</v>
      </c>
      <c r="H1058" s="9">
        <v>890738.29000000074</v>
      </c>
      <c r="I1058" s="9">
        <v>894719.37000000069</v>
      </c>
      <c r="J1058" s="9">
        <v>911782.22</v>
      </c>
      <c r="K1058" s="9">
        <v>925575.19000000006</v>
      </c>
      <c r="L1058" s="9">
        <v>1586822.2299999993</v>
      </c>
      <c r="M1058" s="9">
        <v>1578732.6800000006</v>
      </c>
      <c r="N1058" s="9">
        <v>2221955.5900000008</v>
      </c>
      <c r="O1058" s="9">
        <v>3468025.1499999985</v>
      </c>
      <c r="P1058" s="9">
        <v>6488473.2444999954</v>
      </c>
      <c r="Q1058" s="9">
        <v>32416870.210000031</v>
      </c>
    </row>
    <row r="1059" spans="2:18" hidden="1" outlineLevel="2" x14ac:dyDescent="0.3">
      <c r="B1059" s="2" t="s">
        <v>33</v>
      </c>
      <c r="C1059" s="11" t="s">
        <v>300</v>
      </c>
      <c r="D1059" s="12" t="s">
        <v>23</v>
      </c>
      <c r="E1059" s="13">
        <v>51442160.904500023</v>
      </c>
      <c r="F1059" s="13">
        <v>574783.19000000006</v>
      </c>
      <c r="G1059" s="13">
        <v>621543.30000000028</v>
      </c>
      <c r="H1059" s="13">
        <v>849558.20000000077</v>
      </c>
      <c r="I1059" s="13">
        <v>840677.43000000075</v>
      </c>
      <c r="J1059" s="13">
        <v>860911.64</v>
      </c>
      <c r="K1059" s="13">
        <v>875609.22000000009</v>
      </c>
      <c r="L1059" s="13">
        <v>1521918.4599999993</v>
      </c>
      <c r="M1059" s="13">
        <v>1527890.1000000006</v>
      </c>
      <c r="N1059" s="13">
        <v>2153227.6000000006</v>
      </c>
      <c r="O1059" s="13">
        <v>3384525.4399999985</v>
      </c>
      <c r="P1059" s="13">
        <v>6351200.4544999953</v>
      </c>
      <c r="Q1059" s="13">
        <v>31880315.870000031</v>
      </c>
      <c r="R1059" s="14"/>
    </row>
    <row r="1060" spans="2:18" hidden="1" outlineLevel="2" x14ac:dyDescent="0.3">
      <c r="B1060" s="2" t="s">
        <v>33</v>
      </c>
      <c r="C1060" s="7" t="s">
        <v>300</v>
      </c>
      <c r="D1060" s="8" t="s">
        <v>24</v>
      </c>
      <c r="E1060" s="9">
        <v>1217262.71</v>
      </c>
      <c r="F1060" s="9">
        <v>35288.129999999997</v>
      </c>
      <c r="G1060" s="9">
        <v>44114.819999999985</v>
      </c>
      <c r="H1060" s="9">
        <v>41180.089999999997</v>
      </c>
      <c r="I1060" s="9">
        <v>54041.939999999988</v>
      </c>
      <c r="J1060" s="9">
        <v>50870.58</v>
      </c>
      <c r="K1060" s="9">
        <v>49965.969999999994</v>
      </c>
      <c r="L1060" s="9">
        <v>64903.769999999982</v>
      </c>
      <c r="M1060" s="9">
        <v>50842.579999999994</v>
      </c>
      <c r="N1060" s="9">
        <v>68727.99000000002</v>
      </c>
      <c r="O1060" s="9">
        <v>83499.710000000006</v>
      </c>
      <c r="P1060" s="9">
        <v>137272.78999999998</v>
      </c>
      <c r="Q1060" s="9">
        <v>536554.34</v>
      </c>
    </row>
    <row r="1061" spans="2:18" hidden="1" outlineLevel="2" x14ac:dyDescent="0.3">
      <c r="C1061" s="4" t="s">
        <v>34</v>
      </c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  <c r="Q1061" s="6"/>
    </row>
    <row r="1062" spans="2:18" hidden="1" outlineLevel="2" x14ac:dyDescent="0.3">
      <c r="B1062" s="1" t="s">
        <v>34</v>
      </c>
      <c r="C1062" s="7" t="s">
        <v>300</v>
      </c>
      <c r="D1062" s="8" t="s">
        <v>26</v>
      </c>
      <c r="E1062" s="15">
        <v>8.9933238246092728E-2</v>
      </c>
      <c r="F1062" s="15">
        <v>1.3188122897722277E-2</v>
      </c>
      <c r="G1062" s="15">
        <v>1.2700610548555643E-2</v>
      </c>
      <c r="H1062" s="15">
        <v>1.6885772644323789E-2</v>
      </c>
      <c r="I1062" s="15">
        <v>1.8753289566143194E-2</v>
      </c>
      <c r="J1062" s="15">
        <v>1.8601682440085351E-2</v>
      </c>
      <c r="K1062" s="15">
        <v>1.8519949711946433E-2</v>
      </c>
      <c r="L1062" s="15">
        <v>3.2760282775590004E-2</v>
      </c>
      <c r="M1062" s="15">
        <v>3.3194098623876969E-2</v>
      </c>
      <c r="N1062" s="15">
        <v>4.5115233951505219E-2</v>
      </c>
      <c r="O1062" s="15">
        <v>7.5343999752372895E-2</v>
      </c>
      <c r="P1062" s="15">
        <v>0.13612802248992145</v>
      </c>
      <c r="Q1062" s="15">
        <v>0.6687768702793272</v>
      </c>
    </row>
    <row r="1063" spans="2:18" hidden="1" outlineLevel="2" x14ac:dyDescent="0.3">
      <c r="B1063" s="1" t="s">
        <v>34</v>
      </c>
      <c r="C1063" s="11" t="s">
        <v>300</v>
      </c>
      <c r="D1063" s="12" t="s">
        <v>27</v>
      </c>
      <c r="E1063" s="16">
        <v>9.0924525311036758E-2</v>
      </c>
      <c r="F1063" s="16">
        <v>1.2798537207860946E-2</v>
      </c>
      <c r="G1063" s="16">
        <v>1.2272359641584475E-2</v>
      </c>
      <c r="H1063" s="16">
        <v>1.6625185437153755E-2</v>
      </c>
      <c r="I1063" s="16">
        <v>1.8280711008844059E-2</v>
      </c>
      <c r="J1063" s="16">
        <v>1.8167059279702094E-2</v>
      </c>
      <c r="K1063" s="16">
        <v>1.8160447627406349E-2</v>
      </c>
      <c r="L1063" s="16">
        <v>3.2557786696351024E-2</v>
      </c>
      <c r="M1063" s="16">
        <v>3.31892347230738E-2</v>
      </c>
      <c r="N1063" s="16">
        <v>4.5314914012348884E-2</v>
      </c>
      <c r="O1063" s="16">
        <v>7.6279410752113627E-2</v>
      </c>
      <c r="P1063" s="16">
        <v>0.1380219798683312</v>
      </c>
      <c r="Q1063" s="16">
        <v>0.68067291153506881</v>
      </c>
    </row>
    <row r="1064" spans="2:18" hidden="1" outlineLevel="2" x14ac:dyDescent="0.3">
      <c r="B1064" s="1" t="s">
        <v>34</v>
      </c>
      <c r="C1064" s="7" t="s">
        <v>300</v>
      </c>
      <c r="D1064" s="8" t="s">
        <v>28</v>
      </c>
      <c r="E1064" s="15">
        <v>6.15670210936047E-2</v>
      </c>
      <c r="F1064" s="15">
        <v>2.6157215120768566E-2</v>
      </c>
      <c r="G1064" s="15">
        <v>2.4984047013491162E-2</v>
      </c>
      <c r="H1064" s="15">
        <v>2.4955495927524062E-2</v>
      </c>
      <c r="I1064" s="15">
        <v>3.1367462147481102E-2</v>
      </c>
      <c r="J1064" s="15">
        <v>3.1256724235812841E-2</v>
      </c>
      <c r="K1064" s="15">
        <v>2.8357217064201429E-2</v>
      </c>
      <c r="L1064" s="15">
        <v>3.8353899905007809E-2</v>
      </c>
      <c r="M1064" s="15">
        <v>3.3340933683697026E-2</v>
      </c>
      <c r="N1064" s="15">
        <v>3.9642427650064357E-2</v>
      </c>
      <c r="O1064" s="15">
        <v>5.0328008965094997E-2</v>
      </c>
      <c r="P1064" s="15">
        <v>8.3264716804784505E-2</v>
      </c>
      <c r="Q1064" s="15">
        <v>0.32808596118961886</v>
      </c>
    </row>
    <row r="1065" spans="2:18" hidden="1" outlineLevel="2" x14ac:dyDescent="0.3">
      <c r="B1065" s="1" t="s">
        <v>34</v>
      </c>
      <c r="C1065" s="11" t="s">
        <v>300</v>
      </c>
      <c r="D1065" s="12" t="s">
        <v>35</v>
      </c>
      <c r="E1065" s="16">
        <v>0.60923740127355985</v>
      </c>
      <c r="F1065" s="16">
        <v>0.18856111275560766</v>
      </c>
      <c r="G1065" s="16">
        <v>0.20131811020233564</v>
      </c>
      <c r="H1065" s="16">
        <v>0.22915902476982661</v>
      </c>
      <c r="I1065" s="16">
        <v>0.23443067194427963</v>
      </c>
      <c r="J1065" s="16">
        <v>0.2289112612208791</v>
      </c>
      <c r="K1065" s="16">
        <v>0.28532261584855201</v>
      </c>
      <c r="L1065" s="16">
        <v>0.34547181223220197</v>
      </c>
      <c r="M1065" s="16">
        <v>0.3377928996922992</v>
      </c>
      <c r="N1065" s="16">
        <v>0.43864149217163262</v>
      </c>
      <c r="O1065" s="16">
        <v>0.55949118775504125</v>
      </c>
      <c r="P1065" s="16">
        <v>0.72730846124080017</v>
      </c>
      <c r="Q1065" s="16">
        <v>0.91288681072636291</v>
      </c>
    </row>
    <row r="1066" spans="2:18" hidden="1" outlineLevel="2" x14ac:dyDescent="0.3">
      <c r="C1066" s="4" t="s">
        <v>304</v>
      </c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6"/>
    </row>
    <row r="1067" spans="2:18" hidden="1" outlineLevel="2" x14ac:dyDescent="0.3">
      <c r="B1067" s="2" t="s">
        <v>37</v>
      </c>
      <c r="C1067" s="7" t="s">
        <v>300</v>
      </c>
      <c r="D1067" s="8" t="s">
        <v>22</v>
      </c>
      <c r="E1067" s="9">
        <v>6274543.8299999973</v>
      </c>
      <c r="F1067" s="9">
        <v>398270.4099999998</v>
      </c>
      <c r="G1067" s="9">
        <v>390775.4200000001</v>
      </c>
      <c r="H1067" s="9">
        <v>433508.46999999974</v>
      </c>
      <c r="I1067" s="9">
        <v>484341.17999999953</v>
      </c>
      <c r="J1067" s="9">
        <v>478779.64</v>
      </c>
      <c r="K1067" s="9">
        <v>394030.36000000004</v>
      </c>
      <c r="L1067" s="9">
        <v>594790.25</v>
      </c>
      <c r="M1067" s="9">
        <v>524669.57999999961</v>
      </c>
      <c r="N1067" s="9">
        <v>600422.37999999977</v>
      </c>
      <c r="O1067" s="9">
        <v>675841.03999999934</v>
      </c>
      <c r="P1067" s="9">
        <v>610977.89999999967</v>
      </c>
      <c r="Q1067" s="9">
        <v>688137.20000000019</v>
      </c>
    </row>
    <row r="1068" spans="2:18" hidden="1" outlineLevel="2" x14ac:dyDescent="0.3">
      <c r="B1068" s="2" t="s">
        <v>37</v>
      </c>
      <c r="C1068" s="11" t="s">
        <v>300</v>
      </c>
      <c r="D1068" s="12" t="s">
        <v>23</v>
      </c>
      <c r="E1068" s="13">
        <v>5940934.5299999975</v>
      </c>
      <c r="F1068" s="13">
        <v>377121.80999999982</v>
      </c>
      <c r="G1068" s="13">
        <v>365214.5400000001</v>
      </c>
      <c r="H1068" s="13">
        <v>409126.75999999972</v>
      </c>
      <c r="I1068" s="13">
        <v>454550.94999999955</v>
      </c>
      <c r="J1068" s="13">
        <v>450136.52</v>
      </c>
      <c r="K1068" s="13">
        <v>366976.32000000007</v>
      </c>
      <c r="L1068" s="13">
        <v>565075.93999999994</v>
      </c>
      <c r="M1068" s="13">
        <v>500434.93999999959</v>
      </c>
      <c r="N1068" s="13">
        <v>569465.84999999974</v>
      </c>
      <c r="O1068" s="13">
        <v>645076.84999999939</v>
      </c>
      <c r="P1068" s="13">
        <v>581058.62999999966</v>
      </c>
      <c r="Q1068" s="13">
        <v>656695.42000000016</v>
      </c>
      <c r="R1068" s="14"/>
    </row>
    <row r="1069" spans="2:18" hidden="1" outlineLevel="2" x14ac:dyDescent="0.3">
      <c r="B1069" s="2" t="s">
        <v>37</v>
      </c>
      <c r="C1069" s="7" t="s">
        <v>300</v>
      </c>
      <c r="D1069" s="8" t="s">
        <v>24</v>
      </c>
      <c r="E1069" s="9">
        <v>333609.30000000005</v>
      </c>
      <c r="F1069" s="9">
        <v>21148.6</v>
      </c>
      <c r="G1069" s="9">
        <v>25560.880000000001</v>
      </c>
      <c r="H1069" s="9">
        <v>24381.709999999995</v>
      </c>
      <c r="I1069" s="9">
        <v>29790.229999999996</v>
      </c>
      <c r="J1069" s="9">
        <v>28643.120000000003</v>
      </c>
      <c r="K1069" s="9">
        <v>27054.039999999994</v>
      </c>
      <c r="L1069" s="9">
        <v>29714.309999999998</v>
      </c>
      <c r="M1069" s="9">
        <v>24234.640000000007</v>
      </c>
      <c r="N1069" s="9">
        <v>30956.530000000002</v>
      </c>
      <c r="O1069" s="9">
        <v>30764.190000000002</v>
      </c>
      <c r="P1069" s="9">
        <v>29919.270000000004</v>
      </c>
      <c r="Q1069" s="9">
        <v>31441.78</v>
      </c>
    </row>
    <row r="1070" spans="2:18" hidden="1" outlineLevel="2" x14ac:dyDescent="0.3">
      <c r="C1070" s="4" t="s">
        <v>38</v>
      </c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  <c r="Q1070" s="6"/>
    </row>
    <row r="1071" spans="2:18" hidden="1" outlineLevel="2" x14ac:dyDescent="0.3">
      <c r="B1071" s="1" t="s">
        <v>38</v>
      </c>
      <c r="C1071" s="7" t="s">
        <v>300</v>
      </c>
      <c r="D1071" s="8" t="s">
        <v>26</v>
      </c>
      <c r="E1071" s="15">
        <v>1.0715841655994898E-2</v>
      </c>
      <c r="F1071" s="15">
        <v>8.6095493123758641E-3</v>
      </c>
      <c r="G1071" s="15">
        <v>7.4559090804274444E-3</v>
      </c>
      <c r="H1071" s="15">
        <v>8.2180428819430794E-3</v>
      </c>
      <c r="I1071" s="15">
        <v>1.0151775743211491E-2</v>
      </c>
      <c r="J1071" s="15">
        <v>9.7678004974240291E-3</v>
      </c>
      <c r="K1071" s="15">
        <v>7.8842027433558906E-3</v>
      </c>
      <c r="L1071" s="15">
        <v>1.2279571343138975E-2</v>
      </c>
      <c r="M1071" s="15">
        <v>1.1031591354318507E-2</v>
      </c>
      <c r="N1071" s="15">
        <v>1.2191151013697599E-2</v>
      </c>
      <c r="O1071" s="15">
        <v>1.4682871359916007E-2</v>
      </c>
      <c r="P1071" s="15">
        <v>1.2818302577196516E-2</v>
      </c>
      <c r="Q1071" s="15">
        <v>1.4196627865598598E-2</v>
      </c>
    </row>
    <row r="1072" spans="2:18" hidden="1" outlineLevel="2" x14ac:dyDescent="0.3">
      <c r="B1072" s="1" t="s">
        <v>38</v>
      </c>
      <c r="C1072" s="11" t="s">
        <v>300</v>
      </c>
      <c r="D1072" s="12" t="s">
        <v>27</v>
      </c>
      <c r="E1072" s="16">
        <v>1.0500660208403956E-2</v>
      </c>
      <c r="F1072" s="16">
        <v>8.3972663104167396E-3</v>
      </c>
      <c r="G1072" s="16">
        <v>7.2111535611691707E-3</v>
      </c>
      <c r="H1072" s="16">
        <v>8.0062887419624553E-3</v>
      </c>
      <c r="I1072" s="16">
        <v>9.8843078917266874E-3</v>
      </c>
      <c r="J1072" s="16">
        <v>9.4988340996281662E-3</v>
      </c>
      <c r="K1072" s="16">
        <v>7.6112198086017331E-3</v>
      </c>
      <c r="L1072" s="16">
        <v>1.2088441270211057E-2</v>
      </c>
      <c r="M1072" s="16">
        <v>1.0870580735674205E-2</v>
      </c>
      <c r="N1072" s="16">
        <v>1.1984472066826167E-2</v>
      </c>
      <c r="O1072" s="16">
        <v>1.4538546948499096E-2</v>
      </c>
      <c r="P1072" s="16">
        <v>1.2627354955448937E-2</v>
      </c>
      <c r="Q1072" s="16">
        <v>1.4021027437302632E-2</v>
      </c>
    </row>
    <row r="1073" spans="2:18" hidden="1" outlineLevel="2" x14ac:dyDescent="0.3">
      <c r="B1073" s="1" t="s">
        <v>38</v>
      </c>
      <c r="C1073" s="7" t="s">
        <v>300</v>
      </c>
      <c r="D1073" s="8" t="s">
        <v>28</v>
      </c>
      <c r="E1073" s="15">
        <v>1.6873375518192537E-2</v>
      </c>
      <c r="F1073" s="15">
        <v>1.5676333081494714E-2</v>
      </c>
      <c r="G1073" s="15">
        <v>1.4476183460030127E-2</v>
      </c>
      <c r="H1073" s="15">
        <v>1.4775530228590385E-2</v>
      </c>
      <c r="I1073" s="15">
        <v>1.7291087475574639E-2</v>
      </c>
      <c r="J1073" s="15">
        <v>1.7599368890492215E-2</v>
      </c>
      <c r="K1073" s="15">
        <v>1.5353995624293654E-2</v>
      </c>
      <c r="L1073" s="15">
        <v>1.7559221467202488E-2</v>
      </c>
      <c r="M1073" s="15">
        <v>1.5892299822083608E-2</v>
      </c>
      <c r="N1073" s="15">
        <v>1.7855781913919594E-2</v>
      </c>
      <c r="O1073" s="15">
        <v>1.8542584520639484E-2</v>
      </c>
      <c r="P1073" s="15">
        <v>1.8147948647039853E-2</v>
      </c>
      <c r="Q1073" s="15">
        <v>1.9225651241237811E-2</v>
      </c>
    </row>
    <row r="1074" spans="2:18" hidden="1" outlineLevel="2" x14ac:dyDescent="0.3">
      <c r="B1074" s="1" t="s">
        <v>38</v>
      </c>
      <c r="C1074" s="11" t="s">
        <v>300</v>
      </c>
      <c r="D1074" s="12" t="s">
        <v>35</v>
      </c>
      <c r="E1074" s="16">
        <v>0.18577172933319813</v>
      </c>
      <c r="F1074" s="16">
        <v>0.1517028527705995</v>
      </c>
      <c r="G1074" s="16">
        <v>0.14797386330928744</v>
      </c>
      <c r="H1074" s="16">
        <v>0.14468371076676587</v>
      </c>
      <c r="I1074" s="16">
        <v>0.16576562019556454</v>
      </c>
      <c r="J1074" s="16">
        <v>0.15588608580713451</v>
      </c>
      <c r="K1074" s="16">
        <v>0.16995898877776755</v>
      </c>
      <c r="L1074" s="16">
        <v>0.19784260807719395</v>
      </c>
      <c r="M1074" s="16">
        <v>0.16952508443521991</v>
      </c>
      <c r="N1074" s="16">
        <v>0.21114990887097193</v>
      </c>
      <c r="O1074" s="16">
        <v>0.24751468577001778</v>
      </c>
      <c r="P1074" s="16">
        <v>0.25114813687400717</v>
      </c>
      <c r="Q1074" s="16">
        <v>0.22245233690211808</v>
      </c>
    </row>
    <row r="1075" spans="2:18" hidden="1" outlineLevel="2" x14ac:dyDescent="0.3">
      <c r="C1075" s="4" t="s">
        <v>305</v>
      </c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6"/>
    </row>
    <row r="1076" spans="2:18" hidden="1" outlineLevel="2" x14ac:dyDescent="0.3">
      <c r="B1076" s="2" t="s">
        <v>40</v>
      </c>
      <c r="C1076" s="7" t="s">
        <v>300</v>
      </c>
      <c r="D1076" s="8" t="s">
        <v>22</v>
      </c>
      <c r="E1076" s="9">
        <v>3493331.669999999</v>
      </c>
      <c r="F1076" s="9">
        <v>220751.05999999991</v>
      </c>
      <c r="G1076" s="9">
        <v>247385.15999999992</v>
      </c>
      <c r="H1076" s="9">
        <v>257667.38000000006</v>
      </c>
      <c r="I1076" s="9">
        <v>292230.32</v>
      </c>
      <c r="J1076" s="9">
        <v>263595.56999999989</v>
      </c>
      <c r="K1076" s="9">
        <v>234850.08000000002</v>
      </c>
      <c r="L1076" s="9">
        <v>324123.17999999993</v>
      </c>
      <c r="M1076" s="9">
        <v>293674.16999999993</v>
      </c>
      <c r="N1076" s="9">
        <v>331057.61999999976</v>
      </c>
      <c r="O1076" s="9">
        <v>360348.19999999984</v>
      </c>
      <c r="P1076" s="9">
        <v>307409.12999999989</v>
      </c>
      <c r="Q1076" s="9">
        <v>360239.79999999976</v>
      </c>
    </row>
    <row r="1077" spans="2:18" hidden="1" outlineLevel="2" x14ac:dyDescent="0.3">
      <c r="B1077" s="2" t="s">
        <v>40</v>
      </c>
      <c r="C1077" s="11" t="s">
        <v>300</v>
      </c>
      <c r="D1077" s="12" t="s">
        <v>23</v>
      </c>
      <c r="E1077" s="13">
        <v>3169142.0899999994</v>
      </c>
      <c r="F1077" s="13">
        <v>196928.93999999992</v>
      </c>
      <c r="G1077" s="13">
        <v>219708.43999999992</v>
      </c>
      <c r="H1077" s="13">
        <v>232191.95000000007</v>
      </c>
      <c r="I1077" s="13">
        <v>263682.60000000003</v>
      </c>
      <c r="J1077" s="13">
        <v>235994.6699999999</v>
      </c>
      <c r="K1077" s="13">
        <v>208514.45</v>
      </c>
      <c r="L1077" s="13">
        <v>295939.13999999996</v>
      </c>
      <c r="M1077" s="13">
        <v>270581.49999999994</v>
      </c>
      <c r="N1077" s="13">
        <v>302164.98999999976</v>
      </c>
      <c r="O1077" s="13">
        <v>331439.57999999984</v>
      </c>
      <c r="P1077" s="13">
        <v>279968.16999999987</v>
      </c>
      <c r="Q1077" s="13">
        <v>332027.65999999974</v>
      </c>
      <c r="R1077" s="14"/>
    </row>
    <row r="1078" spans="2:18" hidden="1" outlineLevel="2" x14ac:dyDescent="0.3">
      <c r="B1078" s="2" t="s">
        <v>40</v>
      </c>
      <c r="C1078" s="7" t="s">
        <v>300</v>
      </c>
      <c r="D1078" s="8" t="s">
        <v>24</v>
      </c>
      <c r="E1078" s="9">
        <v>324189.58000000007</v>
      </c>
      <c r="F1078" s="9">
        <v>23822.120000000003</v>
      </c>
      <c r="G1078" s="9">
        <v>27676.719999999998</v>
      </c>
      <c r="H1078" s="9">
        <v>25475.429999999997</v>
      </c>
      <c r="I1078" s="9">
        <v>28547.719999999998</v>
      </c>
      <c r="J1078" s="9">
        <v>27600.899999999998</v>
      </c>
      <c r="K1078" s="9">
        <v>26335.63</v>
      </c>
      <c r="L1078" s="9">
        <v>28184.040000000008</v>
      </c>
      <c r="M1078" s="9">
        <v>23092.670000000002</v>
      </c>
      <c r="N1078" s="9">
        <v>28892.63</v>
      </c>
      <c r="O1078" s="9">
        <v>28908.620000000006</v>
      </c>
      <c r="P1078" s="9">
        <v>27440.960000000003</v>
      </c>
      <c r="Q1078" s="9">
        <v>28212.14</v>
      </c>
    </row>
    <row r="1079" spans="2:18" hidden="1" outlineLevel="2" x14ac:dyDescent="0.3">
      <c r="C1079" s="4" t="s">
        <v>41</v>
      </c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  <c r="Q1079" s="6"/>
    </row>
    <row r="1080" spans="2:18" hidden="1" outlineLevel="2" x14ac:dyDescent="0.3">
      <c r="B1080" s="1" t="s">
        <v>41</v>
      </c>
      <c r="C1080" s="7" t="s">
        <v>300</v>
      </c>
      <c r="D1080" s="8" t="s">
        <v>26</v>
      </c>
      <c r="E1080" s="15">
        <v>5.9660096481615032E-3</v>
      </c>
      <c r="F1080" s="15">
        <v>4.7720520759482066E-3</v>
      </c>
      <c r="G1080" s="15">
        <v>4.7200544517538873E-3</v>
      </c>
      <c r="H1080" s="15">
        <v>4.8846140840522086E-3</v>
      </c>
      <c r="I1080" s="15">
        <v>6.1251382217942622E-3</v>
      </c>
      <c r="J1080" s="15">
        <v>5.3777327284944059E-3</v>
      </c>
      <c r="K1080" s="15">
        <v>4.6991446167075814E-3</v>
      </c>
      <c r="L1080" s="15">
        <v>6.6915920574943432E-3</v>
      </c>
      <c r="M1080" s="15">
        <v>6.1747308368033556E-3</v>
      </c>
      <c r="N1080" s="15">
        <v>6.7218904126380395E-3</v>
      </c>
      <c r="O1080" s="15">
        <v>7.8286844867800388E-3</v>
      </c>
      <c r="P1080" s="15">
        <v>6.4494366217382653E-3</v>
      </c>
      <c r="Q1080" s="15">
        <v>7.4319341883822892E-3</v>
      </c>
    </row>
    <row r="1081" spans="2:18" hidden="1" outlineLevel="2" x14ac:dyDescent="0.3">
      <c r="B1081" s="1" t="s">
        <v>41</v>
      </c>
      <c r="C1081" s="11" t="s">
        <v>300</v>
      </c>
      <c r="D1081" s="12" t="s">
        <v>27</v>
      </c>
      <c r="E1081" s="16">
        <v>5.6014898112740448E-3</v>
      </c>
      <c r="F1081" s="16">
        <v>4.384961859957342E-3</v>
      </c>
      <c r="G1081" s="16">
        <v>4.3381386171671091E-3</v>
      </c>
      <c r="H1081" s="16">
        <v>4.5438137443253798E-3</v>
      </c>
      <c r="I1081" s="16">
        <v>5.7338346869388662E-3</v>
      </c>
      <c r="J1081" s="16">
        <v>4.9799874463118321E-3</v>
      </c>
      <c r="K1081" s="16">
        <v>4.3246640879163415E-3</v>
      </c>
      <c r="L1081" s="16">
        <v>6.3309064502848371E-3</v>
      </c>
      <c r="M1081" s="16">
        <v>5.877643238359479E-3</v>
      </c>
      <c r="N1081" s="16">
        <v>6.3590957776095041E-3</v>
      </c>
      <c r="O1081" s="16">
        <v>7.4698850135775678E-3</v>
      </c>
      <c r="P1081" s="16">
        <v>6.0841665131408018E-3</v>
      </c>
      <c r="Q1081" s="16">
        <v>7.0890839025546798E-3</v>
      </c>
    </row>
    <row r="1082" spans="2:18" hidden="1" outlineLevel="2" x14ac:dyDescent="0.3">
      <c r="B1082" s="1" t="s">
        <v>41</v>
      </c>
      <c r="C1082" s="7" t="s">
        <v>300</v>
      </c>
      <c r="D1082" s="8" t="s">
        <v>28</v>
      </c>
      <c r="E1082" s="15">
        <v>1.6396942538547701E-2</v>
      </c>
      <c r="F1082" s="15">
        <v>1.7658071353533422E-2</v>
      </c>
      <c r="G1082" s="15">
        <v>1.567447115638761E-2</v>
      </c>
      <c r="H1082" s="15">
        <v>1.5438334146839511E-2</v>
      </c>
      <c r="I1082" s="15">
        <v>1.6569899720418797E-2</v>
      </c>
      <c r="J1082" s="15">
        <v>1.6958991227547366E-2</v>
      </c>
      <c r="K1082" s="15">
        <v>1.4946275964071051E-2</v>
      </c>
      <c r="L1082" s="15">
        <v>1.6654931586851378E-2</v>
      </c>
      <c r="M1082" s="15">
        <v>1.514343251364309E-2</v>
      </c>
      <c r="N1082" s="15">
        <v>1.6665320699689876E-2</v>
      </c>
      <c r="O1082" s="15">
        <v>1.7424171730997924E-2</v>
      </c>
      <c r="P1082" s="15">
        <v>1.6644695305248914E-2</v>
      </c>
      <c r="Q1082" s="15">
        <v>1.7250828814684632E-2</v>
      </c>
    </row>
    <row r="1083" spans="2:18" hidden="1" outlineLevel="2" x14ac:dyDescent="0.3">
      <c r="B1083" s="1" t="s">
        <v>41</v>
      </c>
      <c r="C1083" s="11" t="s">
        <v>300</v>
      </c>
      <c r="D1083" s="12" t="s">
        <v>35</v>
      </c>
      <c r="E1083" s="16">
        <v>0.12702555770431406</v>
      </c>
      <c r="F1083" s="16">
        <v>9.912210076095028E-2</v>
      </c>
      <c r="G1083" s="16">
        <v>0.10994576375448734</v>
      </c>
      <c r="H1083" s="16">
        <v>0.10054367377801757</v>
      </c>
      <c r="I1083" s="16">
        <v>0.11988925384354673</v>
      </c>
      <c r="J1083" s="16">
        <v>0.10167372302263213</v>
      </c>
      <c r="K1083" s="16">
        <v>0.12204095983184335</v>
      </c>
      <c r="L1083" s="16">
        <v>0.1344022344488183</v>
      </c>
      <c r="M1083" s="16">
        <v>0.11425818352843795</v>
      </c>
      <c r="N1083" s="16">
        <v>0.14758531112862255</v>
      </c>
      <c r="O1083" s="16">
        <v>0.17538027229812983</v>
      </c>
      <c r="P1083" s="16">
        <v>0.16874282147282027</v>
      </c>
      <c r="Q1083" s="16">
        <v>0.14977061352254017</v>
      </c>
    </row>
    <row r="1084" spans="2:18" hidden="1" outlineLevel="2" x14ac:dyDescent="0.3">
      <c r="C1084" s="4" t="s">
        <v>306</v>
      </c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6"/>
    </row>
    <row r="1085" spans="2:18" hidden="1" outlineLevel="2" x14ac:dyDescent="0.3">
      <c r="B1085" s="2" t="s">
        <v>43</v>
      </c>
      <c r="C1085" s="7" t="s">
        <v>300</v>
      </c>
      <c r="D1085" s="8" t="s">
        <v>22</v>
      </c>
      <c r="E1085" s="9">
        <v>2411667.2800000003</v>
      </c>
      <c r="F1085" s="9">
        <v>188148.47</v>
      </c>
      <c r="G1085" s="9">
        <v>177002.87999999992</v>
      </c>
      <c r="H1085" s="9">
        <v>178141.19000000015</v>
      </c>
      <c r="I1085" s="9">
        <v>183011.09000000005</v>
      </c>
      <c r="J1085" s="9">
        <v>174269.55999999994</v>
      </c>
      <c r="K1085" s="9">
        <v>160822.22999999989</v>
      </c>
      <c r="L1085" s="9">
        <v>205929.99999999997</v>
      </c>
      <c r="M1085" s="9">
        <v>194799.16000000012</v>
      </c>
      <c r="N1085" s="9">
        <v>214656.83000000005</v>
      </c>
      <c r="O1085" s="9">
        <v>216621.15999999997</v>
      </c>
      <c r="P1085" s="9">
        <v>196331.15000000002</v>
      </c>
      <c r="Q1085" s="9">
        <v>321933.56</v>
      </c>
    </row>
    <row r="1086" spans="2:18" hidden="1" outlineLevel="2" x14ac:dyDescent="0.3">
      <c r="B1086" s="2" t="s">
        <v>43</v>
      </c>
      <c r="C1086" s="11" t="s">
        <v>300</v>
      </c>
      <c r="D1086" s="12" t="s">
        <v>23</v>
      </c>
      <c r="E1086" s="13">
        <v>2122128.0099999998</v>
      </c>
      <c r="F1086" s="13">
        <v>166581.17000000001</v>
      </c>
      <c r="G1086" s="13">
        <v>152246.14999999991</v>
      </c>
      <c r="H1086" s="13">
        <v>154988.91000000015</v>
      </c>
      <c r="I1086" s="13">
        <v>152252.60000000006</v>
      </c>
      <c r="J1086" s="13">
        <v>148771.00999999995</v>
      </c>
      <c r="K1086" s="13">
        <v>137017.0799999999</v>
      </c>
      <c r="L1086" s="13">
        <v>180231.73999999996</v>
      </c>
      <c r="M1086" s="13">
        <v>173994.34000000011</v>
      </c>
      <c r="N1086" s="13">
        <v>190615.54000000004</v>
      </c>
      <c r="O1086" s="13">
        <v>192527.39999999997</v>
      </c>
      <c r="P1086" s="13">
        <v>173690.29000000004</v>
      </c>
      <c r="Q1086" s="13">
        <v>299211.77999999997</v>
      </c>
      <c r="R1086" s="14"/>
    </row>
    <row r="1087" spans="2:18" hidden="1" outlineLevel="2" x14ac:dyDescent="0.3">
      <c r="B1087" s="2" t="s">
        <v>43</v>
      </c>
      <c r="C1087" s="7" t="s">
        <v>300</v>
      </c>
      <c r="D1087" s="8" t="s">
        <v>24</v>
      </c>
      <c r="E1087" s="9">
        <v>289539.27000000008</v>
      </c>
      <c r="F1087" s="9">
        <v>21567.3</v>
      </c>
      <c r="G1087" s="9">
        <v>24756.73</v>
      </c>
      <c r="H1087" s="9">
        <v>23152.279999999995</v>
      </c>
      <c r="I1087" s="9">
        <v>30758.49</v>
      </c>
      <c r="J1087" s="9">
        <v>25498.550000000003</v>
      </c>
      <c r="K1087" s="9">
        <v>23805.149999999994</v>
      </c>
      <c r="L1087" s="9">
        <v>25698.260000000002</v>
      </c>
      <c r="M1087" s="9">
        <v>20804.82</v>
      </c>
      <c r="N1087" s="9">
        <v>24041.290000000005</v>
      </c>
      <c r="O1087" s="9">
        <v>24093.760000000002</v>
      </c>
      <c r="P1087" s="9">
        <v>22640.86</v>
      </c>
      <c r="Q1087" s="9">
        <v>22721.780000000006</v>
      </c>
    </row>
    <row r="1088" spans="2:18" hidden="1" outlineLevel="2" x14ac:dyDescent="0.3">
      <c r="C1088" s="4" t="s">
        <v>44</v>
      </c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  <c r="Q1088" s="6"/>
    </row>
    <row r="1089" spans="2:18" hidden="1" outlineLevel="2" x14ac:dyDescent="0.3">
      <c r="B1089" s="1" t="s">
        <v>44</v>
      </c>
      <c r="C1089" s="7" t="s">
        <v>300</v>
      </c>
      <c r="D1089" s="8" t="s">
        <v>26</v>
      </c>
      <c r="E1089" s="15">
        <v>4.1187129135766875E-3</v>
      </c>
      <c r="F1089" s="15">
        <v>4.0672706026869329E-3</v>
      </c>
      <c r="G1089" s="15">
        <v>3.3771760267158266E-3</v>
      </c>
      <c r="H1089" s="15">
        <v>3.3770319146483384E-3</v>
      </c>
      <c r="I1089" s="15">
        <v>3.8359066313558088E-3</v>
      </c>
      <c r="J1089" s="15">
        <v>3.5553523012253952E-3</v>
      </c>
      <c r="K1089" s="15">
        <v>3.2179121095100671E-3</v>
      </c>
      <c r="L1089" s="15">
        <v>4.2514686928587153E-3</v>
      </c>
      <c r="M1089" s="15">
        <v>4.0958058389520329E-3</v>
      </c>
      <c r="N1089" s="15">
        <v>4.3584548441575662E-3</v>
      </c>
      <c r="O1089" s="15">
        <v>4.7061667431675738E-3</v>
      </c>
      <c r="P1089" s="15">
        <v>4.1190231038290542E-3</v>
      </c>
      <c r="Q1089" s="15">
        <v>6.6416565603012847E-3</v>
      </c>
    </row>
    <row r="1090" spans="2:18" hidden="1" outlineLevel="2" x14ac:dyDescent="0.3">
      <c r="B1090" s="1" t="s">
        <v>44</v>
      </c>
      <c r="C1090" s="11" t="s">
        <v>300</v>
      </c>
      <c r="D1090" s="12" t="s">
        <v>27</v>
      </c>
      <c r="E1090" s="16">
        <v>3.7508821279244901E-3</v>
      </c>
      <c r="F1090" s="16">
        <v>3.7092165175777142E-3</v>
      </c>
      <c r="G1090" s="16">
        <v>3.0060970922647133E-3</v>
      </c>
      <c r="H1090" s="16">
        <v>3.0330110043694874E-3</v>
      </c>
      <c r="I1090" s="16">
        <v>3.3107654394208368E-3</v>
      </c>
      <c r="J1090" s="16">
        <v>3.1393834537666982E-3</v>
      </c>
      <c r="K1090" s="16">
        <v>2.8417831248969076E-3</v>
      </c>
      <c r="L1090" s="16">
        <v>3.8556247926923746E-3</v>
      </c>
      <c r="M1090" s="16">
        <v>3.7795512849689325E-3</v>
      </c>
      <c r="N1090" s="16">
        <v>4.0115252119736202E-3</v>
      </c>
      <c r="O1090" s="16">
        <v>4.3391243132852577E-3</v>
      </c>
      <c r="P1090" s="16">
        <v>3.7745742527649315E-3</v>
      </c>
      <c r="Q1090" s="16">
        <v>6.388435870230612E-3</v>
      </c>
    </row>
    <row r="1091" spans="2:18" hidden="1" outlineLevel="2" x14ac:dyDescent="0.3">
      <c r="B1091" s="1" t="s">
        <v>44</v>
      </c>
      <c r="C1091" s="7" t="s">
        <v>300</v>
      </c>
      <c r="D1091" s="8" t="s">
        <v>28</v>
      </c>
      <c r="E1091" s="15">
        <v>1.4644390399108595E-2</v>
      </c>
      <c r="F1091" s="15">
        <v>1.5986693136591595E-2</v>
      </c>
      <c r="G1091" s="15">
        <v>1.4020760057964812E-2</v>
      </c>
      <c r="H1091" s="15">
        <v>1.403048485937978E-2</v>
      </c>
      <c r="I1091" s="15">
        <v>1.7853092816221557E-2</v>
      </c>
      <c r="J1091" s="15">
        <v>1.5667231349889964E-2</v>
      </c>
      <c r="K1091" s="15">
        <v>1.3510151124773013E-2</v>
      </c>
      <c r="L1091" s="15">
        <v>1.5185997543330169E-2</v>
      </c>
      <c r="M1091" s="15">
        <v>1.3643133844137208E-2</v>
      </c>
      <c r="N1091" s="15">
        <v>1.386705910414688E-2</v>
      </c>
      <c r="O1091" s="15">
        <v>1.452209797235041E-2</v>
      </c>
      <c r="P1091" s="15">
        <v>1.3733128000944497E-2</v>
      </c>
      <c r="Q1091" s="15">
        <v>1.3893647810656159E-2</v>
      </c>
    </row>
    <row r="1092" spans="2:18" hidden="1" outlineLevel="2" x14ac:dyDescent="0.3">
      <c r="B1092" s="1" t="s">
        <v>44</v>
      </c>
      <c r="C1092" s="11" t="s">
        <v>300</v>
      </c>
      <c r="D1092" s="12" t="s">
        <v>35</v>
      </c>
      <c r="E1092" s="16">
        <v>0.10045398067775943</v>
      </c>
      <c r="F1092" s="16">
        <v>9.3778322193235106E-2</v>
      </c>
      <c r="G1092" s="16">
        <v>8.8382995737838296E-2</v>
      </c>
      <c r="H1092" s="16">
        <v>7.7282217820154625E-2</v>
      </c>
      <c r="I1092" s="16">
        <v>8.5309042507005037E-2</v>
      </c>
      <c r="J1092" s="16">
        <v>7.4826951235650946E-2</v>
      </c>
      <c r="K1092" s="16">
        <v>9.5188991802035952E-2</v>
      </c>
      <c r="L1092" s="16">
        <v>9.8650636256847057E-2</v>
      </c>
      <c r="M1092" s="16">
        <v>8.5566052493909861E-2</v>
      </c>
      <c r="N1092" s="16">
        <v>0.11226214427251203</v>
      </c>
      <c r="O1092" s="16">
        <v>0.12785141523564234</v>
      </c>
      <c r="P1092" s="16">
        <v>0.12964696255249794</v>
      </c>
      <c r="Q1092" s="16">
        <v>0.15742186625933044</v>
      </c>
    </row>
    <row r="1093" spans="2:18" hidden="1" outlineLevel="2" x14ac:dyDescent="0.3">
      <c r="C1093" s="4" t="s">
        <v>307</v>
      </c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6"/>
    </row>
    <row r="1094" spans="2:18" hidden="1" outlineLevel="2" x14ac:dyDescent="0.3">
      <c r="B1094" s="2" t="s">
        <v>46</v>
      </c>
      <c r="C1094" s="7" t="s">
        <v>300</v>
      </c>
      <c r="D1094" s="8" t="s">
        <v>22</v>
      </c>
      <c r="E1094" s="9">
        <v>1691903.9900000005</v>
      </c>
      <c r="F1094" s="9">
        <v>117699.89000000003</v>
      </c>
      <c r="G1094" s="9">
        <v>117549.03000000006</v>
      </c>
      <c r="H1094" s="9">
        <v>130668.47</v>
      </c>
      <c r="I1094" s="9">
        <v>130694.43000000002</v>
      </c>
      <c r="J1094" s="9">
        <v>123968.03000000004</v>
      </c>
      <c r="K1094" s="9">
        <v>113226.21999999999</v>
      </c>
      <c r="L1094" s="9">
        <v>174867.45999999996</v>
      </c>
      <c r="M1094" s="9">
        <v>145835.77000000005</v>
      </c>
      <c r="N1094" s="9">
        <v>165293.82</v>
      </c>
      <c r="O1094" s="9">
        <v>173055.02000000002</v>
      </c>
      <c r="P1094" s="9">
        <v>144719.70000000001</v>
      </c>
      <c r="Q1094" s="9">
        <v>154326.15000000011</v>
      </c>
    </row>
    <row r="1095" spans="2:18" hidden="1" outlineLevel="2" x14ac:dyDescent="0.3">
      <c r="B1095" s="2" t="s">
        <v>46</v>
      </c>
      <c r="C1095" s="11" t="s">
        <v>300</v>
      </c>
      <c r="D1095" s="12" t="s">
        <v>23</v>
      </c>
      <c r="E1095" s="13">
        <v>1483968.8500000003</v>
      </c>
      <c r="F1095" s="13">
        <v>103441.78000000003</v>
      </c>
      <c r="G1095" s="13">
        <v>100743.74000000006</v>
      </c>
      <c r="H1095" s="13">
        <v>114824.68</v>
      </c>
      <c r="I1095" s="13">
        <v>112258.18000000004</v>
      </c>
      <c r="J1095" s="13">
        <v>106713.91000000005</v>
      </c>
      <c r="K1095" s="13">
        <v>97065.76999999999</v>
      </c>
      <c r="L1095" s="13">
        <v>156683.32999999996</v>
      </c>
      <c r="M1095" s="13">
        <v>131522.45000000004</v>
      </c>
      <c r="N1095" s="13">
        <v>142542.54</v>
      </c>
      <c r="O1095" s="13">
        <v>155021.52000000002</v>
      </c>
      <c r="P1095" s="13">
        <v>126958.77</v>
      </c>
      <c r="Q1095" s="13">
        <v>136192.18000000011</v>
      </c>
      <c r="R1095" s="14"/>
    </row>
    <row r="1096" spans="2:18" hidden="1" outlineLevel="2" x14ac:dyDescent="0.3">
      <c r="B1096" s="2" t="s">
        <v>46</v>
      </c>
      <c r="C1096" s="7" t="s">
        <v>300</v>
      </c>
      <c r="D1096" s="8" t="s">
        <v>24</v>
      </c>
      <c r="E1096" s="9">
        <v>207935.13999999998</v>
      </c>
      <c r="F1096" s="9">
        <v>14258.109999999999</v>
      </c>
      <c r="G1096" s="9">
        <v>16805.29</v>
      </c>
      <c r="H1096" s="9">
        <v>15843.79</v>
      </c>
      <c r="I1096" s="9">
        <v>18436.249999999993</v>
      </c>
      <c r="J1096" s="9">
        <v>17254.12</v>
      </c>
      <c r="K1096" s="9">
        <v>16160.45</v>
      </c>
      <c r="L1096" s="9">
        <v>18184.13</v>
      </c>
      <c r="M1096" s="9">
        <v>14313.32</v>
      </c>
      <c r="N1096" s="9">
        <v>22751.280000000002</v>
      </c>
      <c r="O1096" s="9">
        <v>18033.499999999996</v>
      </c>
      <c r="P1096" s="9">
        <v>17760.93</v>
      </c>
      <c r="Q1096" s="9">
        <v>18133.97</v>
      </c>
    </row>
    <row r="1097" spans="2:18" hidden="1" outlineLevel="2" x14ac:dyDescent="0.3">
      <c r="C1097" s="4" t="s">
        <v>47</v>
      </c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  <c r="Q1097" s="6"/>
    </row>
    <row r="1098" spans="2:18" hidden="1" outlineLevel="2" x14ac:dyDescent="0.3">
      <c r="B1098" s="1" t="s">
        <v>47</v>
      </c>
      <c r="C1098" s="7" t="s">
        <v>300</v>
      </c>
      <c r="D1098" s="8" t="s">
        <v>26</v>
      </c>
      <c r="E1098" s="15">
        <v>2.8894810117193791E-3</v>
      </c>
      <c r="F1098" s="15">
        <v>2.5443592633864402E-3</v>
      </c>
      <c r="G1098" s="15">
        <v>2.2428096428696517E-3</v>
      </c>
      <c r="H1098" s="15">
        <v>2.4770890630531244E-3</v>
      </c>
      <c r="I1098" s="15">
        <v>2.7393511000796044E-3</v>
      </c>
      <c r="J1098" s="15">
        <v>2.529127982757741E-3</v>
      </c>
      <c r="K1098" s="15">
        <v>2.2655575939473736E-3</v>
      </c>
      <c r="L1098" s="15">
        <v>3.6101759412893882E-3</v>
      </c>
      <c r="M1098" s="15">
        <v>3.0663119814996406E-3</v>
      </c>
      <c r="N1098" s="15">
        <v>3.3561739008645041E-3</v>
      </c>
      <c r="O1098" s="15">
        <v>3.7596778627821928E-3</v>
      </c>
      <c r="P1098" s="15">
        <v>3.0362160455903687E-3</v>
      </c>
      <c r="Q1098" s="15">
        <v>3.1838286339999494E-3</v>
      </c>
    </row>
    <row r="1099" spans="2:18" hidden="1" outlineLevel="2" x14ac:dyDescent="0.3">
      <c r="B1099" s="1" t="s">
        <v>47</v>
      </c>
      <c r="C1099" s="11" t="s">
        <v>300</v>
      </c>
      <c r="D1099" s="12" t="s">
        <v>27</v>
      </c>
      <c r="E1099" s="16">
        <v>2.6229295365936289E-3</v>
      </c>
      <c r="F1099" s="16">
        <v>2.3033093055093807E-3</v>
      </c>
      <c r="G1099" s="16">
        <v>1.9891830688518078E-3</v>
      </c>
      <c r="H1099" s="16">
        <v>2.2470286294239031E-3</v>
      </c>
      <c r="I1099" s="16">
        <v>2.4410781992312996E-3</v>
      </c>
      <c r="J1099" s="16">
        <v>2.2518895538905653E-3</v>
      </c>
      <c r="K1099" s="16">
        <v>2.0131787014518528E-3</v>
      </c>
      <c r="L1099" s="16">
        <v>3.3518631721005461E-3</v>
      </c>
      <c r="M1099" s="16">
        <v>2.856965605316598E-3</v>
      </c>
      <c r="N1099" s="16">
        <v>2.9998235872519003E-3</v>
      </c>
      <c r="O1099" s="16">
        <v>3.4938281331095577E-3</v>
      </c>
      <c r="P1099" s="16">
        <v>2.7590218451745618E-3</v>
      </c>
      <c r="Q1099" s="16">
        <v>2.9078233749918032E-3</v>
      </c>
    </row>
    <row r="1100" spans="2:18" hidden="1" outlineLevel="2" x14ac:dyDescent="0.3">
      <c r="B1100" s="1" t="s">
        <v>47</v>
      </c>
      <c r="C1100" s="7" t="s">
        <v>300</v>
      </c>
      <c r="D1100" s="8" t="s">
        <v>28</v>
      </c>
      <c r="E1100" s="15">
        <v>1.0516996080888442E-2</v>
      </c>
      <c r="F1100" s="15">
        <v>1.0568779090464173E-2</v>
      </c>
      <c r="G1100" s="15">
        <v>9.5175307399044829E-3</v>
      </c>
      <c r="H1100" s="15">
        <v>9.6014757816592078E-3</v>
      </c>
      <c r="I1100" s="15">
        <v>1.0700918102061073E-2</v>
      </c>
      <c r="J1100" s="15">
        <v>1.0601555373884531E-2</v>
      </c>
      <c r="K1100" s="15">
        <v>9.1715499269837859E-3</v>
      </c>
      <c r="L1100" s="15">
        <v>1.0745636222358884E-2</v>
      </c>
      <c r="M1100" s="15">
        <v>9.3862162957413717E-3</v>
      </c>
      <c r="N1100" s="15">
        <v>1.3122979027123536E-2</v>
      </c>
      <c r="O1100" s="15">
        <v>1.0869380859790296E-2</v>
      </c>
      <c r="P1100" s="15">
        <v>1.0773138701701929E-2</v>
      </c>
      <c r="Q1100" s="15">
        <v>1.1088347505741381E-2</v>
      </c>
    </row>
    <row r="1101" spans="2:18" hidden="1" outlineLevel="2" x14ac:dyDescent="0.3">
      <c r="B1101" s="1" t="s">
        <v>47</v>
      </c>
      <c r="C1101" s="11" t="s">
        <v>300</v>
      </c>
      <c r="D1101" s="12" t="s">
        <v>35</v>
      </c>
      <c r="E1101" s="16">
        <v>7.8343341031383892E-2</v>
      </c>
      <c r="F1101" s="16">
        <v>6.473562980838829E-2</v>
      </c>
      <c r="G1101" s="16">
        <v>6.4386529587099089E-2</v>
      </c>
      <c r="H1101" s="16">
        <v>6.1435181189689603E-2</v>
      </c>
      <c r="I1101" s="16">
        <v>6.6604006290112955E-2</v>
      </c>
      <c r="J1101" s="16">
        <v>5.7533824318713449E-2</v>
      </c>
      <c r="K1101" s="16">
        <v>7.4067857148629249E-2</v>
      </c>
      <c r="L1101" s="16">
        <v>9.2938597934854081E-2</v>
      </c>
      <c r="M1101" s="16">
        <v>7.0052902715935894E-2</v>
      </c>
      <c r="N1101" s="16">
        <v>9.7377921033735229E-2</v>
      </c>
      <c r="O1101" s="16">
        <v>0.11711118733324888</v>
      </c>
      <c r="P1101" s="16">
        <v>0.10980075847807816</v>
      </c>
      <c r="Q1101" s="16">
        <v>8.956289893568771E-2</v>
      </c>
    </row>
    <row r="1102" spans="2:18" hidden="1" outlineLevel="2" x14ac:dyDescent="0.3">
      <c r="C1102" s="4" t="s">
        <v>308</v>
      </c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6"/>
    </row>
    <row r="1103" spans="2:18" hidden="1" outlineLevel="2" x14ac:dyDescent="0.3">
      <c r="B1103" s="2" t="s">
        <v>49</v>
      </c>
      <c r="C1103" s="7" t="s">
        <v>300</v>
      </c>
      <c r="D1103" s="8" t="s">
        <v>22</v>
      </c>
      <c r="E1103" s="9">
        <v>1168870.9600000002</v>
      </c>
      <c r="F1103" s="9">
        <v>79318.600000000006</v>
      </c>
      <c r="G1103" s="9">
        <v>85005.570000000065</v>
      </c>
      <c r="H1103" s="9">
        <v>81991.760000000038</v>
      </c>
      <c r="I1103" s="9">
        <v>96493.460000000021</v>
      </c>
      <c r="J1103" s="9">
        <v>93060.690000000061</v>
      </c>
      <c r="K1103" s="9">
        <v>89010.739999999991</v>
      </c>
      <c r="L1103" s="9">
        <v>108664.44000000003</v>
      </c>
      <c r="M1103" s="9">
        <v>98444.480000000025</v>
      </c>
      <c r="N1103" s="9">
        <v>107433.37999999998</v>
      </c>
      <c r="O1103" s="9">
        <v>117272.96000000001</v>
      </c>
      <c r="P1103" s="9">
        <v>101872.06999999998</v>
      </c>
      <c r="Q1103" s="9">
        <v>110302.81</v>
      </c>
    </row>
    <row r="1104" spans="2:18" hidden="1" outlineLevel="2" x14ac:dyDescent="0.3">
      <c r="B1104" s="2" t="s">
        <v>49</v>
      </c>
      <c r="C1104" s="11" t="s">
        <v>300</v>
      </c>
      <c r="D1104" s="12" t="s">
        <v>23</v>
      </c>
      <c r="E1104" s="13">
        <v>961505.90000000014</v>
      </c>
      <c r="F1104" s="13">
        <v>63970.970000000008</v>
      </c>
      <c r="G1104" s="13">
        <v>67446.510000000068</v>
      </c>
      <c r="H1104" s="13">
        <v>66247.72000000003</v>
      </c>
      <c r="I1104" s="13">
        <v>76919.340000000011</v>
      </c>
      <c r="J1104" s="13">
        <v>75318.620000000054</v>
      </c>
      <c r="K1104" s="13">
        <v>73183.649999999994</v>
      </c>
      <c r="L1104" s="13">
        <v>90123.500000000029</v>
      </c>
      <c r="M1104" s="13">
        <v>85066.260000000024</v>
      </c>
      <c r="N1104" s="13">
        <v>88782.639999999985</v>
      </c>
      <c r="O1104" s="13">
        <v>98074.400000000009</v>
      </c>
      <c r="P1104" s="13">
        <v>84027.959999999977</v>
      </c>
      <c r="Q1104" s="13">
        <v>92344.33</v>
      </c>
      <c r="R1104" s="14"/>
    </row>
    <row r="1105" spans="2:18" hidden="1" outlineLevel="2" x14ac:dyDescent="0.3">
      <c r="B1105" s="2" t="s">
        <v>49</v>
      </c>
      <c r="C1105" s="7" t="s">
        <v>300</v>
      </c>
      <c r="D1105" s="8" t="s">
        <v>24</v>
      </c>
      <c r="E1105" s="9">
        <v>207365.06</v>
      </c>
      <c r="F1105" s="9">
        <v>15347.63</v>
      </c>
      <c r="G1105" s="9">
        <v>17559.060000000001</v>
      </c>
      <c r="H1105" s="9">
        <v>15744.040000000005</v>
      </c>
      <c r="I1105" s="9">
        <v>19574.120000000006</v>
      </c>
      <c r="J1105" s="9">
        <v>17742.070000000003</v>
      </c>
      <c r="K1105" s="9">
        <v>15827.090000000002</v>
      </c>
      <c r="L1105" s="9">
        <v>18540.939999999995</v>
      </c>
      <c r="M1105" s="9">
        <v>13378.22</v>
      </c>
      <c r="N1105" s="9">
        <v>18650.739999999994</v>
      </c>
      <c r="O1105" s="9">
        <v>19198.559999999998</v>
      </c>
      <c r="P1105" s="9">
        <v>17844.109999999997</v>
      </c>
      <c r="Q1105" s="9">
        <v>17958.479999999996</v>
      </c>
    </row>
    <row r="1106" spans="2:18" hidden="1" outlineLevel="2" x14ac:dyDescent="0.3">
      <c r="C1106" s="4" t="s">
        <v>50</v>
      </c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  <c r="Q1106" s="6"/>
    </row>
    <row r="1107" spans="2:18" hidden="1" outlineLevel="2" x14ac:dyDescent="0.3">
      <c r="B1107" s="1" t="s">
        <v>50</v>
      </c>
      <c r="C1107" s="7" t="s">
        <v>300</v>
      </c>
      <c r="D1107" s="8" t="s">
        <v>26</v>
      </c>
      <c r="E1107" s="15">
        <v>1.996230556835676E-3</v>
      </c>
      <c r="F1107" s="15">
        <v>1.7146576319556771E-3</v>
      </c>
      <c r="G1107" s="15">
        <v>1.6218875825145581E-3</v>
      </c>
      <c r="H1107" s="15">
        <v>1.5543221096602472E-3</v>
      </c>
      <c r="I1107" s="15">
        <v>2.0224998555905351E-3</v>
      </c>
      <c r="J1107" s="15">
        <v>1.8985733271210613E-3</v>
      </c>
      <c r="K1107" s="15">
        <v>1.7810270266893592E-3</v>
      </c>
      <c r="L1107" s="15">
        <v>2.2434004986501459E-3</v>
      </c>
      <c r="M1107" s="15">
        <v>2.069872765347635E-3</v>
      </c>
      <c r="N1107" s="15">
        <v>2.1813586620338162E-3</v>
      </c>
      <c r="O1107" s="15">
        <v>2.5477940577218828E-3</v>
      </c>
      <c r="P1107" s="15">
        <v>2.1372737335104007E-3</v>
      </c>
      <c r="Q1107" s="15">
        <v>2.2756042633646709E-3</v>
      </c>
    </row>
    <row r="1108" spans="2:18" hidden="1" outlineLevel="2" x14ac:dyDescent="0.3">
      <c r="B1108" s="1" t="s">
        <v>50</v>
      </c>
      <c r="C1108" s="11" t="s">
        <v>300</v>
      </c>
      <c r="D1108" s="12" t="s">
        <v>27</v>
      </c>
      <c r="E1108" s="16">
        <v>1.6994711342620432E-3</v>
      </c>
      <c r="F1108" s="16">
        <v>1.4244237723235371E-3</v>
      </c>
      <c r="G1108" s="16">
        <v>1.3317299491277987E-3</v>
      </c>
      <c r="H1108" s="16">
        <v>1.2964157485486445E-3</v>
      </c>
      <c r="I1108" s="16">
        <v>1.6726275445874859E-3</v>
      </c>
      <c r="J1108" s="16">
        <v>1.5893824300079818E-3</v>
      </c>
      <c r="K1108" s="16">
        <v>1.5178550118595557E-3</v>
      </c>
      <c r="L1108" s="16">
        <v>1.9279756218533507E-3</v>
      </c>
      <c r="M1108" s="16">
        <v>1.8478319024084415E-3</v>
      </c>
      <c r="N1108" s="16">
        <v>1.8684405203561968E-3</v>
      </c>
      <c r="O1108" s="16">
        <v>2.2103711656151995E-3</v>
      </c>
      <c r="P1108" s="16">
        <v>1.8260650858972105E-3</v>
      </c>
      <c r="Q1108" s="16">
        <v>1.9716330359199523E-3</v>
      </c>
    </row>
    <row r="1109" spans="2:18" hidden="1" outlineLevel="2" x14ac:dyDescent="0.3">
      <c r="B1109" s="1" t="s">
        <v>50</v>
      </c>
      <c r="C1109" s="7" t="s">
        <v>300</v>
      </c>
      <c r="D1109" s="8" t="s">
        <v>28</v>
      </c>
      <c r="E1109" s="15">
        <v>1.0488162430521348E-2</v>
      </c>
      <c r="F1109" s="15">
        <v>1.1376382355878912E-2</v>
      </c>
      <c r="G1109" s="15">
        <v>9.9444218644145505E-3</v>
      </c>
      <c r="H1109" s="15">
        <v>9.5410264062748794E-3</v>
      </c>
      <c r="I1109" s="15">
        <v>1.1361369857748504E-2</v>
      </c>
      <c r="J1109" s="15">
        <v>1.0901369502028245E-2</v>
      </c>
      <c r="K1109" s="15">
        <v>8.9823579252969951E-3</v>
      </c>
      <c r="L1109" s="15">
        <v>1.0956487687922527E-2</v>
      </c>
      <c r="M1109" s="15">
        <v>8.7730076999615134E-3</v>
      </c>
      <c r="N1109" s="15">
        <v>1.0757780215457501E-2</v>
      </c>
      <c r="O1109" s="15">
        <v>1.1571600665402478E-2</v>
      </c>
      <c r="P1109" s="15">
        <v>1.0823592685654771E-2</v>
      </c>
      <c r="Q1109" s="15">
        <v>1.0981040936700923E-2</v>
      </c>
    </row>
    <row r="1110" spans="2:18" hidden="1" outlineLevel="2" x14ac:dyDescent="0.3">
      <c r="B1110" s="1" t="s">
        <v>50</v>
      </c>
      <c r="C1110" s="11" t="s">
        <v>300</v>
      </c>
      <c r="D1110" s="12" t="s">
        <v>35</v>
      </c>
      <c r="E1110" s="16">
        <v>5.8725101712391661E-2</v>
      </c>
      <c r="F1110" s="16">
        <v>4.6645308634672873E-2</v>
      </c>
      <c r="G1110" s="16">
        <v>4.9765329694138653E-2</v>
      </c>
      <c r="H1110" s="16">
        <v>4.1072607532768819E-2</v>
      </c>
      <c r="I1110" s="16">
        <v>5.268357298285474E-2</v>
      </c>
      <c r="J1110" s="16">
        <v>4.5826220313135976E-2</v>
      </c>
      <c r="K1110" s="16">
        <v>6.2884849020922923E-2</v>
      </c>
      <c r="L1110" s="16">
        <v>6.3670443344685732E-2</v>
      </c>
      <c r="M1110" s="16">
        <v>5.0850497070172772E-2</v>
      </c>
      <c r="N1110" s="16">
        <v>7.0119234911543607E-2</v>
      </c>
      <c r="O1110" s="16">
        <v>8.9888897842379162E-2</v>
      </c>
      <c r="P1110" s="16">
        <v>8.6825161057313874E-2</v>
      </c>
      <c r="Q1110" s="16">
        <v>7.0311319691939489E-2</v>
      </c>
    </row>
    <row r="1111" spans="2:18" hidden="1" outlineLevel="2" x14ac:dyDescent="0.3">
      <c r="C1111" s="4" t="s">
        <v>309</v>
      </c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  <c r="Q1111" s="6"/>
    </row>
    <row r="1112" spans="2:18" hidden="1" outlineLevel="2" x14ac:dyDescent="0.3">
      <c r="B1112" s="2" t="s">
        <v>52</v>
      </c>
      <c r="C1112" s="7" t="s">
        <v>300</v>
      </c>
      <c r="D1112" s="8" t="s">
        <v>22</v>
      </c>
      <c r="E1112" s="9">
        <v>752316.06000000029</v>
      </c>
      <c r="F1112" s="9">
        <v>53852.150000000052</v>
      </c>
      <c r="G1112" s="9">
        <v>55800.369999999959</v>
      </c>
      <c r="H1112" s="9">
        <v>54843.079999999987</v>
      </c>
      <c r="I1112" s="9">
        <v>60505.830000000009</v>
      </c>
      <c r="J1112" s="9">
        <v>59455.420000000035</v>
      </c>
      <c r="K1112" s="9">
        <v>51824.810000000056</v>
      </c>
      <c r="L1112" s="9">
        <v>66073.710000000006</v>
      </c>
      <c r="M1112" s="9">
        <v>58172.740000000034</v>
      </c>
      <c r="N1112" s="9">
        <v>76802.130000000019</v>
      </c>
      <c r="O1112" s="9">
        <v>69539.340000000011</v>
      </c>
      <c r="P1112" s="9">
        <v>73650.029999999984</v>
      </c>
      <c r="Q1112" s="9">
        <v>71796.450000000026</v>
      </c>
    </row>
    <row r="1113" spans="2:18" hidden="1" outlineLevel="2" x14ac:dyDescent="0.3">
      <c r="B1113" s="2" t="s">
        <v>52</v>
      </c>
      <c r="C1113" s="11" t="s">
        <v>300</v>
      </c>
      <c r="D1113" s="12" t="s">
        <v>23</v>
      </c>
      <c r="E1113" s="13">
        <v>660204.4600000002</v>
      </c>
      <c r="F1113" s="13">
        <v>46924.820000000051</v>
      </c>
      <c r="G1113" s="13">
        <v>47731.759999999958</v>
      </c>
      <c r="H1113" s="13">
        <v>47483.089999999989</v>
      </c>
      <c r="I1113" s="13">
        <v>51854.710000000006</v>
      </c>
      <c r="J1113" s="13">
        <v>51467.640000000036</v>
      </c>
      <c r="K1113" s="13">
        <v>44516.970000000052</v>
      </c>
      <c r="L1113" s="13">
        <v>57902.830000000009</v>
      </c>
      <c r="M1113" s="13">
        <v>52004.940000000039</v>
      </c>
      <c r="N1113" s="13">
        <v>68680.090000000026</v>
      </c>
      <c r="O1113" s="13">
        <v>61350.880000000012</v>
      </c>
      <c r="P1113" s="13">
        <v>66099.339999999982</v>
      </c>
      <c r="Q1113" s="13">
        <v>64187.390000000029</v>
      </c>
      <c r="R1113" s="14"/>
    </row>
    <row r="1114" spans="2:18" hidden="1" outlineLevel="2" x14ac:dyDescent="0.3">
      <c r="B1114" s="2" t="s">
        <v>52</v>
      </c>
      <c r="C1114" s="7" t="s">
        <v>300</v>
      </c>
      <c r="D1114" s="8" t="s">
        <v>24</v>
      </c>
      <c r="E1114" s="9">
        <v>92111.6</v>
      </c>
      <c r="F1114" s="9">
        <v>6927.3299999999981</v>
      </c>
      <c r="G1114" s="9">
        <v>8068.6100000000015</v>
      </c>
      <c r="H1114" s="9">
        <v>7359.9900000000007</v>
      </c>
      <c r="I1114" s="9">
        <v>8651.1200000000008</v>
      </c>
      <c r="J1114" s="9">
        <v>7987.78</v>
      </c>
      <c r="K1114" s="9">
        <v>7307.84</v>
      </c>
      <c r="L1114" s="9">
        <v>8170.880000000001</v>
      </c>
      <c r="M1114" s="9">
        <v>6167.7999999999993</v>
      </c>
      <c r="N1114" s="9">
        <v>8122.0399999999991</v>
      </c>
      <c r="O1114" s="9">
        <v>8188.4599999999991</v>
      </c>
      <c r="P1114" s="9">
        <v>7550.6899999999987</v>
      </c>
      <c r="Q1114" s="9">
        <v>7609.0599999999986</v>
      </c>
    </row>
    <row r="1115" spans="2:18" hidden="1" outlineLevel="2" x14ac:dyDescent="0.3">
      <c r="C1115" s="4" t="s">
        <v>53</v>
      </c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  <c r="Q1115" s="6"/>
    </row>
    <row r="1116" spans="2:18" hidden="1" outlineLevel="2" x14ac:dyDescent="0.3">
      <c r="B1116" s="1" t="s">
        <v>53</v>
      </c>
      <c r="C1116" s="7" t="s">
        <v>300</v>
      </c>
      <c r="D1116" s="8" t="s">
        <v>26</v>
      </c>
      <c r="E1116" s="15">
        <v>1.2848264340233264E-3</v>
      </c>
      <c r="F1116" s="15">
        <v>1.1641405672152812E-3</v>
      </c>
      <c r="G1116" s="15">
        <v>1.0646587888619267E-3</v>
      </c>
      <c r="H1116" s="15">
        <v>1.0396631540274979E-3</v>
      </c>
      <c r="I1116" s="15">
        <v>1.268200274271287E-3</v>
      </c>
      <c r="J1116" s="15">
        <v>1.2129769784081773E-3</v>
      </c>
      <c r="K1116" s="15">
        <v>1.0369691035378549E-3</v>
      </c>
      <c r="L1116" s="15">
        <v>1.3641058101589176E-3</v>
      </c>
      <c r="M1116" s="15">
        <v>1.2231276980857538E-3</v>
      </c>
      <c r="N1116" s="15">
        <v>1.5594128336849061E-3</v>
      </c>
      <c r="O1116" s="15">
        <v>1.5107652883486666E-3</v>
      </c>
      <c r="P1116" s="15">
        <v>1.5451759701285447E-3</v>
      </c>
      <c r="Q1116" s="15">
        <v>1.4811980557380949E-3</v>
      </c>
    </row>
    <row r="1117" spans="2:18" hidden="1" outlineLevel="2" x14ac:dyDescent="0.3">
      <c r="B1117" s="1" t="s">
        <v>53</v>
      </c>
      <c r="C1117" s="11" t="s">
        <v>300</v>
      </c>
      <c r="D1117" s="12" t="s">
        <v>27</v>
      </c>
      <c r="E1117" s="16">
        <v>1.1669178758872514E-3</v>
      </c>
      <c r="F1117" s="16">
        <v>1.0448618978265145E-3</v>
      </c>
      <c r="G1117" s="16">
        <v>9.4246261691791294E-4</v>
      </c>
      <c r="H1117" s="16">
        <v>9.29206705766668E-4</v>
      </c>
      <c r="I1117" s="16">
        <v>1.1275917898228996E-3</v>
      </c>
      <c r="J1117" s="16">
        <v>1.0860762282948891E-3</v>
      </c>
      <c r="K1117" s="16">
        <v>9.2329784080599385E-4</v>
      </c>
      <c r="L1117" s="16">
        <v>1.2386918470356659E-3</v>
      </c>
      <c r="M1117" s="16">
        <v>1.1296651247490708E-3</v>
      </c>
      <c r="N1117" s="16">
        <v>1.4453801227099182E-3</v>
      </c>
      <c r="O1117" s="16">
        <v>1.382707578502833E-3</v>
      </c>
      <c r="P1117" s="16">
        <v>1.4364468323977986E-3</v>
      </c>
      <c r="Q1117" s="16">
        <v>1.3704574889814897E-3</v>
      </c>
    </row>
    <row r="1118" spans="2:18" hidden="1" outlineLevel="2" x14ac:dyDescent="0.3">
      <c r="B1118" s="1" t="s">
        <v>53</v>
      </c>
      <c r="C1118" s="7" t="s">
        <v>300</v>
      </c>
      <c r="D1118" s="8" t="s">
        <v>28</v>
      </c>
      <c r="E1118" s="15">
        <v>4.6588437923689285E-3</v>
      </c>
      <c r="F1118" s="15">
        <v>5.13486152489672E-3</v>
      </c>
      <c r="G1118" s="15">
        <v>4.5695875348357997E-3</v>
      </c>
      <c r="H1118" s="15">
        <v>4.4602185296733895E-3</v>
      </c>
      <c r="I1118" s="15">
        <v>5.0213533994767183E-3</v>
      </c>
      <c r="J1118" s="15">
        <v>4.9079809335050052E-3</v>
      </c>
      <c r="K1118" s="15">
        <v>4.1474228389932954E-3</v>
      </c>
      <c r="L1118" s="15">
        <v>4.8284577869025227E-3</v>
      </c>
      <c r="M1118" s="15">
        <v>4.044645467918947E-3</v>
      </c>
      <c r="N1118" s="15">
        <v>4.6848072098562548E-3</v>
      </c>
      <c r="O1118" s="15">
        <v>4.9354529290020488E-3</v>
      </c>
      <c r="P1118" s="15">
        <v>4.5799758606983824E-3</v>
      </c>
      <c r="Q1118" s="15">
        <v>4.6526988559061526E-3</v>
      </c>
    </row>
    <row r="1119" spans="2:18" hidden="1" outlineLevel="2" x14ac:dyDescent="0.3">
      <c r="B1119" s="1" t="s">
        <v>53</v>
      </c>
      <c r="C1119" s="11" t="s">
        <v>300</v>
      </c>
      <c r="D1119" s="12" t="s">
        <v>35</v>
      </c>
      <c r="E1119" s="16">
        <v>4.015513261366363E-2</v>
      </c>
      <c r="F1119" s="16">
        <v>3.3218611050663323E-2</v>
      </c>
      <c r="G1119" s="16">
        <v>3.4378403797515042E-2</v>
      </c>
      <c r="H1119" s="16">
        <v>2.8649574651627915E-2</v>
      </c>
      <c r="I1119" s="16">
        <v>3.4872211997548377E-2</v>
      </c>
      <c r="J1119" s="16">
        <v>3.0683983716686937E-2</v>
      </c>
      <c r="K1119" s="16">
        <v>3.9070446108329382E-2</v>
      </c>
      <c r="L1119" s="16">
        <v>4.1347607767817297E-2</v>
      </c>
      <c r="M1119" s="16">
        <v>3.1658382986318137E-2</v>
      </c>
      <c r="N1119" s="16">
        <v>5.3906846877406336E-2</v>
      </c>
      <c r="O1119" s="16">
        <v>5.8565832448233913E-2</v>
      </c>
      <c r="P1119" s="16">
        <v>6.8739988955684575E-2</v>
      </c>
      <c r="Q1119" s="16">
        <v>4.922708287137946E-2</v>
      </c>
    </row>
    <row r="1120" spans="2:18" hidden="1" outlineLevel="2" x14ac:dyDescent="0.3">
      <c r="C1120" s="4" t="s">
        <v>310</v>
      </c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  <c r="Q1120" s="6"/>
    </row>
    <row r="1121" spans="1:18" hidden="1" outlineLevel="2" x14ac:dyDescent="0.3">
      <c r="B1121" s="2" t="s">
        <v>55</v>
      </c>
      <c r="C1121" s="7" t="s">
        <v>300</v>
      </c>
      <c r="D1121" s="8" t="s">
        <v>22</v>
      </c>
      <c r="E1121" s="9">
        <v>1651598.6000000027</v>
      </c>
      <c r="F1121" s="9">
        <v>119356.12000000014</v>
      </c>
      <c r="G1121" s="9">
        <v>130009.89000000013</v>
      </c>
      <c r="H1121" s="9">
        <v>133055.43000000008</v>
      </c>
      <c r="I1121" s="9">
        <v>138452.86000000034</v>
      </c>
      <c r="J1121" s="9">
        <v>131094.65000000023</v>
      </c>
      <c r="K1121" s="9">
        <v>130552.43000000036</v>
      </c>
      <c r="L1121" s="9">
        <v>145868.13000000006</v>
      </c>
      <c r="M1121" s="9">
        <v>136617.35000000021</v>
      </c>
      <c r="N1121" s="9">
        <v>144958.82000000015</v>
      </c>
      <c r="O1121" s="9">
        <v>151040.75000000023</v>
      </c>
      <c r="P1121" s="9">
        <v>136673.35000000038</v>
      </c>
      <c r="Q1121" s="9">
        <v>153918.82000000027</v>
      </c>
    </row>
    <row r="1122" spans="1:18" hidden="1" outlineLevel="2" x14ac:dyDescent="0.3">
      <c r="B1122" s="2" t="s">
        <v>55</v>
      </c>
      <c r="C1122" s="11" t="s">
        <v>300</v>
      </c>
      <c r="D1122" s="12" t="s">
        <v>23</v>
      </c>
      <c r="E1122" s="13">
        <v>1456358.4400000025</v>
      </c>
      <c r="F1122" s="13">
        <v>106392.71000000015</v>
      </c>
      <c r="G1122" s="13">
        <v>113823.00000000013</v>
      </c>
      <c r="H1122" s="13">
        <v>118042.55000000008</v>
      </c>
      <c r="I1122" s="13">
        <v>120489.08000000032</v>
      </c>
      <c r="J1122" s="13">
        <v>114155.30000000024</v>
      </c>
      <c r="K1122" s="13">
        <v>115080.88000000035</v>
      </c>
      <c r="L1122" s="13">
        <v>128538.80000000005</v>
      </c>
      <c r="M1122" s="13">
        <v>122830.2900000002</v>
      </c>
      <c r="N1122" s="13">
        <v>126985.72000000016</v>
      </c>
      <c r="O1122" s="13">
        <v>133211.38000000024</v>
      </c>
      <c r="P1122" s="13">
        <v>119783.92000000039</v>
      </c>
      <c r="Q1122" s="13">
        <v>137024.81000000026</v>
      </c>
      <c r="R1122" s="14"/>
    </row>
    <row r="1123" spans="1:18" hidden="1" outlineLevel="2" x14ac:dyDescent="0.3">
      <c r="B1123" s="2" t="s">
        <v>55</v>
      </c>
      <c r="C1123" s="7" t="s">
        <v>300</v>
      </c>
      <c r="D1123" s="8" t="s">
        <v>24</v>
      </c>
      <c r="E1123" s="9">
        <v>195240.16000000003</v>
      </c>
      <c r="F1123" s="9">
        <v>12963.409999999996</v>
      </c>
      <c r="G1123" s="9">
        <v>16186.890000000007</v>
      </c>
      <c r="H1123" s="9">
        <v>15012.880000000005</v>
      </c>
      <c r="I1123" s="9">
        <v>17963.780000000002</v>
      </c>
      <c r="J1123" s="9">
        <v>16939.350000000002</v>
      </c>
      <c r="K1123" s="9">
        <v>15471.550000000007</v>
      </c>
      <c r="L1123" s="9">
        <v>17329.330000000002</v>
      </c>
      <c r="M1123" s="9">
        <v>13787.060000000003</v>
      </c>
      <c r="N1123" s="9">
        <v>17973.100000000002</v>
      </c>
      <c r="O1123" s="9">
        <v>17829.370000000003</v>
      </c>
      <c r="P1123" s="9">
        <v>16889.430000000008</v>
      </c>
      <c r="Q1123" s="9">
        <v>16894.010000000006</v>
      </c>
    </row>
    <row r="1124" spans="1:18" hidden="1" outlineLevel="2" x14ac:dyDescent="0.3">
      <c r="C1124" s="4" t="s">
        <v>56</v>
      </c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  <c r="Q1124" s="6"/>
    </row>
    <row r="1125" spans="1:18" hidden="1" outlineLevel="2" x14ac:dyDescent="0.3">
      <c r="B1125" s="1" t="s">
        <v>56</v>
      </c>
      <c r="C1125" s="7" t="s">
        <v>300</v>
      </c>
      <c r="D1125" s="8" t="s">
        <v>26</v>
      </c>
      <c r="E1125" s="15">
        <v>2.820646338024368E-3</v>
      </c>
      <c r="F1125" s="15">
        <v>2.5801625605925702E-3</v>
      </c>
      <c r="G1125" s="15">
        <v>2.4805601114736794E-3</v>
      </c>
      <c r="H1125" s="15">
        <v>2.5223387894021468E-3</v>
      </c>
      <c r="I1125" s="15">
        <v>2.9019675463611443E-3</v>
      </c>
      <c r="J1125" s="15">
        <v>2.6745213883356263E-3</v>
      </c>
      <c r="K1125" s="15">
        <v>2.6122398963312893E-3</v>
      </c>
      <c r="L1125" s="15">
        <v>3.0114785994310956E-3</v>
      </c>
      <c r="M1125" s="15">
        <v>2.8724874369692047E-3</v>
      </c>
      <c r="N1125" s="15">
        <v>2.9432861336504655E-3</v>
      </c>
      <c r="O1125" s="15">
        <v>3.2814105256988232E-3</v>
      </c>
      <c r="P1125" s="15">
        <v>2.8674038038676805E-3</v>
      </c>
      <c r="Q1125" s="15">
        <v>3.1754252045261585E-3</v>
      </c>
    </row>
    <row r="1126" spans="1:18" hidden="1" outlineLevel="2" x14ac:dyDescent="0.3">
      <c r="B1126" s="1" t="s">
        <v>56</v>
      </c>
      <c r="C1126" s="11" t="s">
        <v>300</v>
      </c>
      <c r="D1126" s="12" t="s">
        <v>27</v>
      </c>
      <c r="E1126" s="16">
        <v>2.5741278653816932E-3</v>
      </c>
      <c r="F1126" s="16">
        <v>2.3690168419507208E-3</v>
      </c>
      <c r="G1126" s="16">
        <v>2.2474327878428913E-3</v>
      </c>
      <c r="H1126" s="16">
        <v>2.3099998131081464E-3</v>
      </c>
      <c r="I1126" s="16">
        <v>2.6200608849478646E-3</v>
      </c>
      <c r="J1126" s="16">
        <v>2.408918646043839E-3</v>
      </c>
      <c r="K1126" s="16">
        <v>2.3868185103805106E-3</v>
      </c>
      <c r="L1126" s="16">
        <v>2.7497786133725772E-3</v>
      </c>
      <c r="M1126" s="16">
        <v>2.6681521962301016E-3</v>
      </c>
      <c r="N1126" s="16">
        <v>2.6724285823738364E-3</v>
      </c>
      <c r="O1126" s="16">
        <v>3.0022777940401347E-3</v>
      </c>
      <c r="P1126" s="16">
        <v>2.603100612747297E-3</v>
      </c>
      <c r="Q1126" s="16">
        <v>2.9256007611583208E-3</v>
      </c>
    </row>
    <row r="1127" spans="1:18" hidden="1" outlineLevel="2" x14ac:dyDescent="0.3">
      <c r="B1127" s="1" t="s">
        <v>56</v>
      </c>
      <c r="C1127" s="7" t="s">
        <v>300</v>
      </c>
      <c r="D1127" s="8" t="s">
        <v>28</v>
      </c>
      <c r="E1127" s="15">
        <v>9.8749061729154243E-3</v>
      </c>
      <c r="F1127" s="15">
        <v>9.6090867968555531E-3</v>
      </c>
      <c r="G1127" s="15">
        <v>9.1673052448635241E-3</v>
      </c>
      <c r="H1127" s="15">
        <v>9.0979370297735521E-3</v>
      </c>
      <c r="I1127" s="15">
        <v>1.0426683223727319E-2</v>
      </c>
      <c r="J1127" s="15">
        <v>1.0408149301303744E-2</v>
      </c>
      <c r="K1127" s="15">
        <v>8.7805780948442685E-3</v>
      </c>
      <c r="L1127" s="15">
        <v>1.0240505108422041E-2</v>
      </c>
      <c r="M1127" s="15">
        <v>9.0411118624025774E-3</v>
      </c>
      <c r="N1127" s="15">
        <v>1.0366916250531575E-2</v>
      </c>
      <c r="O1127" s="15">
        <v>1.0746345025653333E-2</v>
      </c>
      <c r="P1127" s="15">
        <v>1.0244518275939701E-2</v>
      </c>
      <c r="Q1127" s="15">
        <v>1.0330151293151473E-2</v>
      </c>
    </row>
    <row r="1128" spans="1:18" hidden="1" outlineLevel="2" x14ac:dyDescent="0.3">
      <c r="B1128" s="1" t="s">
        <v>56</v>
      </c>
      <c r="C1128" s="11" t="s">
        <v>300</v>
      </c>
      <c r="D1128" s="12" t="s">
        <v>35</v>
      </c>
      <c r="E1128" s="16">
        <v>9.184260441753074E-2</v>
      </c>
      <c r="F1128" s="16">
        <v>7.6154370718677575E-2</v>
      </c>
      <c r="G1128" s="16">
        <v>8.2950317050278208E-2</v>
      </c>
      <c r="H1128" s="16">
        <v>7.1557145847845768E-2</v>
      </c>
      <c r="I1128" s="16">
        <v>8.2679793769026413E-2</v>
      </c>
      <c r="J1128" s="16">
        <v>6.9797500721563904E-2</v>
      </c>
      <c r="K1128" s="16">
        <v>0.10242454911089499</v>
      </c>
      <c r="L1128" s="16">
        <v>9.52184154502171E-2</v>
      </c>
      <c r="M1128" s="16">
        <v>7.6779710169573967E-2</v>
      </c>
      <c r="N1128" s="16">
        <v>0.10754281757620912</v>
      </c>
      <c r="O1128" s="16">
        <v>0.13511947014751857</v>
      </c>
      <c r="P1128" s="16">
        <v>0.13697755660658653</v>
      </c>
      <c r="Q1128" s="16">
        <v>0.11099822983437413</v>
      </c>
    </row>
    <row r="1129" spans="1:18" collapsed="1" x14ac:dyDescent="0.3">
      <c r="C1129" s="23"/>
      <c r="D1129" s="23"/>
      <c r="E1129" s="23"/>
      <c r="F1129" s="23"/>
      <c r="G1129" s="23"/>
      <c r="H1129" s="23"/>
      <c r="I1129" s="23"/>
      <c r="J1129" s="23"/>
      <c r="K1129" s="23"/>
      <c r="L1129" s="23"/>
      <c r="M1129" s="23"/>
      <c r="N1129" s="23"/>
      <c r="O1129" s="23"/>
      <c r="P1129" s="23"/>
      <c r="Q1129" s="23"/>
    </row>
    <row r="1130" spans="1:18" x14ac:dyDescent="0.3">
      <c r="A1130" s="1">
        <v>12</v>
      </c>
      <c r="C1130" s="3" t="s">
        <v>0</v>
      </c>
      <c r="D1130" s="3" t="s">
        <v>1</v>
      </c>
      <c r="E1130" s="3" t="s">
        <v>311</v>
      </c>
      <c r="F1130" s="3" t="s">
        <v>312</v>
      </c>
      <c r="G1130" s="3" t="s">
        <v>313</v>
      </c>
      <c r="H1130" s="3" t="s">
        <v>314</v>
      </c>
      <c r="I1130" s="3" t="s">
        <v>315</v>
      </c>
      <c r="J1130" s="3" t="s">
        <v>316</v>
      </c>
      <c r="K1130" s="3" t="s">
        <v>317</v>
      </c>
      <c r="L1130" s="3" t="s">
        <v>318</v>
      </c>
      <c r="M1130" s="3" t="s">
        <v>319</v>
      </c>
      <c r="N1130" s="3" t="s">
        <v>320</v>
      </c>
      <c r="O1130" s="3" t="s">
        <v>321</v>
      </c>
      <c r="P1130" s="3" t="s">
        <v>322</v>
      </c>
      <c r="Q1130" s="3" t="s">
        <v>323</v>
      </c>
    </row>
    <row r="1131" spans="1:18" x14ac:dyDescent="0.3">
      <c r="B1131" s="14"/>
      <c r="C1131" s="4" t="s">
        <v>15</v>
      </c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  <c r="Q1131" s="6"/>
    </row>
    <row r="1132" spans="1:18" x14ac:dyDescent="0.3">
      <c r="B1132" s="2" t="s">
        <v>15</v>
      </c>
      <c r="C1132" s="7" t="s">
        <v>324</v>
      </c>
      <c r="D1132" s="8" t="s">
        <v>17</v>
      </c>
      <c r="E1132" s="9">
        <v>531181949.20699984</v>
      </c>
      <c r="F1132" s="10">
        <v>46560809.969999991</v>
      </c>
      <c r="G1132" s="10">
        <v>45169162.549999997</v>
      </c>
      <c r="H1132" s="10">
        <v>48112441.686999992</v>
      </c>
      <c r="I1132" s="10">
        <v>47156986.889999993</v>
      </c>
      <c r="J1132" s="10">
        <v>42133729.929999992</v>
      </c>
      <c r="K1132" s="10">
        <v>43133893.239999972</v>
      </c>
      <c r="L1132" s="10">
        <v>41642740.259999983</v>
      </c>
      <c r="M1132" s="10">
        <v>42478520.489999995</v>
      </c>
      <c r="N1132" s="10">
        <v>44437284.189999998</v>
      </c>
      <c r="O1132" s="10">
        <v>42647629.899999976</v>
      </c>
      <c r="P1132" s="10">
        <v>42554244.959999986</v>
      </c>
      <c r="Q1132" s="10">
        <v>45154505.139999986</v>
      </c>
    </row>
    <row r="1133" spans="1:18" x14ac:dyDescent="0.3">
      <c r="B1133" s="2" t="s">
        <v>15</v>
      </c>
      <c r="C1133" s="11" t="s">
        <v>324</v>
      </c>
      <c r="D1133" s="12" t="s">
        <v>18</v>
      </c>
      <c r="E1133" s="13">
        <v>519965344.55699992</v>
      </c>
      <c r="F1133" s="13">
        <v>45986133.61999999</v>
      </c>
      <c r="G1133" s="13">
        <v>44576529.940000005</v>
      </c>
      <c r="H1133" s="13">
        <v>47430978.006999999</v>
      </c>
      <c r="I1133" s="13">
        <v>46468913.629999995</v>
      </c>
      <c r="J1133" s="13">
        <v>41427959.780000001</v>
      </c>
      <c r="K1133" s="13">
        <v>41896367.109999985</v>
      </c>
      <c r="L1133" s="13">
        <v>40530666.969999999</v>
      </c>
      <c r="M1133" s="13">
        <v>41288385.880000003</v>
      </c>
      <c r="N1133" s="13">
        <v>43304572.710000008</v>
      </c>
      <c r="O1133" s="13">
        <v>41548429.210000001</v>
      </c>
      <c r="P1133" s="13">
        <v>41483934.329999998</v>
      </c>
      <c r="Q1133" s="13">
        <v>44022473.370000012</v>
      </c>
      <c r="R1133" s="14"/>
    </row>
    <row r="1134" spans="1:18" x14ac:dyDescent="0.3">
      <c r="B1134" s="2" t="s">
        <v>15</v>
      </c>
      <c r="C1134" s="7" t="s">
        <v>324</v>
      </c>
      <c r="D1134" s="8" t="s">
        <v>19</v>
      </c>
      <c r="E1134" s="9">
        <v>11216604.65</v>
      </c>
      <c r="F1134" s="9">
        <v>574676.35000000009</v>
      </c>
      <c r="G1134" s="9">
        <v>592632.6100000001</v>
      </c>
      <c r="H1134" s="9">
        <v>681463.68</v>
      </c>
      <c r="I1134" s="9">
        <v>688073.26000000013</v>
      </c>
      <c r="J1134" s="9">
        <v>705770.14999999991</v>
      </c>
      <c r="K1134" s="9">
        <v>1237526.1300000001</v>
      </c>
      <c r="L1134" s="9">
        <v>1112073.2900000003</v>
      </c>
      <c r="M1134" s="9">
        <v>1190134.6099999996</v>
      </c>
      <c r="N1134" s="9">
        <v>1132711.48</v>
      </c>
      <c r="O1134" s="9">
        <v>1099200.6900000002</v>
      </c>
      <c r="P1134" s="9">
        <v>1070310.6300000001</v>
      </c>
      <c r="Q1134" s="9">
        <v>1132031.77</v>
      </c>
    </row>
    <row r="1135" spans="1:18" x14ac:dyDescent="0.3">
      <c r="C1135" s="4" t="s">
        <v>20</v>
      </c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  <c r="Q1135" s="6"/>
    </row>
    <row r="1136" spans="1:18" x14ac:dyDescent="0.3">
      <c r="B1136" s="2" t="s">
        <v>21</v>
      </c>
      <c r="C1136" s="7" t="s">
        <v>324</v>
      </c>
      <c r="D1136" s="8" t="s">
        <v>22</v>
      </c>
      <c r="E1136" s="9">
        <v>514822369.68700182</v>
      </c>
      <c r="F1136" s="10">
        <v>44825529.32000009</v>
      </c>
      <c r="G1136" s="10">
        <v>43949354.830000035</v>
      </c>
      <c r="H1136" s="10">
        <v>46107940.247000091</v>
      </c>
      <c r="I1136" s="10">
        <v>45180209.390000053</v>
      </c>
      <c r="J1136" s="10">
        <v>41086566.670000024</v>
      </c>
      <c r="K1136" s="10">
        <v>41897157.790000238</v>
      </c>
      <c r="L1136" s="10">
        <v>40188975.470000274</v>
      </c>
      <c r="M1136" s="10">
        <v>41616587.41000022</v>
      </c>
      <c r="N1136" s="10">
        <v>43137633.130000316</v>
      </c>
      <c r="O1136" s="10">
        <v>41228192.280000269</v>
      </c>
      <c r="P1136" s="10">
        <v>41527866.770000249</v>
      </c>
      <c r="Q1136" s="10">
        <v>44076356.379999988</v>
      </c>
    </row>
    <row r="1137" spans="2:18" x14ac:dyDescent="0.3">
      <c r="B1137" s="2" t="s">
        <v>21</v>
      </c>
      <c r="C1137" s="11" t="s">
        <v>324</v>
      </c>
      <c r="D1137" s="12" t="s">
        <v>23</v>
      </c>
      <c r="E1137" s="13">
        <v>506023078.5870018</v>
      </c>
      <c r="F1137" s="13">
        <v>44425511.510000087</v>
      </c>
      <c r="G1137" s="13">
        <v>43472714.640000038</v>
      </c>
      <c r="H1137" s="13">
        <v>45656894.167000093</v>
      </c>
      <c r="I1137" s="13">
        <v>44708194.51000005</v>
      </c>
      <c r="J1137" s="13">
        <v>40560814.420000024</v>
      </c>
      <c r="K1137" s="13">
        <v>40922210.790000238</v>
      </c>
      <c r="L1137" s="13">
        <v>39306641.640000276</v>
      </c>
      <c r="M1137" s="13">
        <v>40658797.830000222</v>
      </c>
      <c r="N1137" s="13">
        <v>42209407.210000314</v>
      </c>
      <c r="O1137" s="13">
        <v>40342883.760000266</v>
      </c>
      <c r="P1137" s="13">
        <v>40581701.010000251</v>
      </c>
      <c r="Q1137" s="13">
        <v>43177307.099999987</v>
      </c>
      <c r="R1137" s="14"/>
    </row>
    <row r="1138" spans="2:18" x14ac:dyDescent="0.3">
      <c r="B1138" s="2" t="s">
        <v>21</v>
      </c>
      <c r="C1138" s="7" t="s">
        <v>324</v>
      </c>
      <c r="D1138" s="8" t="s">
        <v>24</v>
      </c>
      <c r="E1138" s="9">
        <v>8799291.0999999978</v>
      </c>
      <c r="F1138" s="9">
        <v>400017.81000000029</v>
      </c>
      <c r="G1138" s="9">
        <v>476640.18999999959</v>
      </c>
      <c r="H1138" s="9">
        <v>451046.07999999984</v>
      </c>
      <c r="I1138" s="9">
        <v>472014.8799999996</v>
      </c>
      <c r="J1138" s="9">
        <v>525752.24999999965</v>
      </c>
      <c r="K1138" s="9">
        <v>974946.99999999965</v>
      </c>
      <c r="L1138" s="9">
        <v>882333.83000000007</v>
      </c>
      <c r="M1138" s="9">
        <v>957789.57999999984</v>
      </c>
      <c r="N1138" s="9">
        <v>928225.92</v>
      </c>
      <c r="O1138" s="9">
        <v>885308.52000000014</v>
      </c>
      <c r="P1138" s="9">
        <v>946165.76000000001</v>
      </c>
      <c r="Q1138" s="9">
        <v>899049.27999999968</v>
      </c>
    </row>
    <row r="1139" spans="2:18" hidden="1" outlineLevel="2" x14ac:dyDescent="0.3">
      <c r="C1139" s="4" t="s">
        <v>25</v>
      </c>
      <c r="D1139" s="5"/>
      <c r="E1139" s="5"/>
      <c r="F1139" s="5" t="s">
        <v>301</v>
      </c>
      <c r="G1139" s="5"/>
      <c r="H1139" s="5"/>
      <c r="I1139" s="5"/>
      <c r="J1139" s="5"/>
      <c r="K1139" s="5"/>
      <c r="L1139" s="5"/>
      <c r="M1139" s="5"/>
      <c r="N1139" s="5"/>
      <c r="O1139" s="5"/>
      <c r="P1139" s="5"/>
      <c r="Q1139" s="6"/>
    </row>
    <row r="1140" spans="2:18" hidden="1" outlineLevel="2" x14ac:dyDescent="0.3">
      <c r="B1140" s="1" t="s">
        <v>25</v>
      </c>
      <c r="C1140" s="7" t="s">
        <v>324</v>
      </c>
      <c r="D1140" s="8" t="s">
        <v>26</v>
      </c>
      <c r="E1140" s="15">
        <v>0.87922805928187797</v>
      </c>
      <c r="F1140" s="15">
        <v>0.96900898345395803</v>
      </c>
      <c r="G1140" s="15">
        <v>0.83854402550683693</v>
      </c>
      <c r="H1140" s="15">
        <v>0.8740706499873373</v>
      </c>
      <c r="I1140" s="15">
        <v>0.94697575324612915</v>
      </c>
      <c r="J1140" s="15">
        <v>0.83822567383331459</v>
      </c>
      <c r="K1140" s="15">
        <v>0.83832546910023498</v>
      </c>
      <c r="L1140" s="15">
        <v>0.82970995488162524</v>
      </c>
      <c r="M1140" s="15">
        <v>0.87502154378456476</v>
      </c>
      <c r="N1140" s="15">
        <v>0.87587907676146037</v>
      </c>
      <c r="O1140" s="15">
        <v>0.8956961886320588</v>
      </c>
      <c r="P1140" s="15">
        <v>0.8712537092476963</v>
      </c>
      <c r="Q1140" s="15">
        <v>0.90931812609224183</v>
      </c>
    </row>
    <row r="1141" spans="2:18" hidden="1" outlineLevel="2" x14ac:dyDescent="0.3">
      <c r="B1141" s="1" t="s">
        <v>25</v>
      </c>
      <c r="C1141" s="11" t="s">
        <v>324</v>
      </c>
      <c r="D1141" s="12" t="s">
        <v>27</v>
      </c>
      <c r="E1141" s="16">
        <v>0.89440076792978895</v>
      </c>
      <c r="F1141" s="16">
        <v>0.98921049176645337</v>
      </c>
      <c r="G1141" s="16">
        <v>0.85836785411097638</v>
      </c>
      <c r="H1141" s="16">
        <v>0.89346949039027512</v>
      </c>
      <c r="I1141" s="16">
        <v>0.9721892778357315</v>
      </c>
      <c r="J1141" s="16">
        <v>0.85591910454496345</v>
      </c>
      <c r="K1141" s="16">
        <v>0.84874125223291064</v>
      </c>
      <c r="L1141" s="16">
        <v>0.8408711030846151</v>
      </c>
      <c r="M1141" s="16">
        <v>0.8832012097845785</v>
      </c>
      <c r="N1141" s="16">
        <v>0.88830166315599091</v>
      </c>
      <c r="O1141" s="16">
        <v>0.90923571289623273</v>
      </c>
      <c r="P1141" s="16">
        <v>0.88190677651440119</v>
      </c>
      <c r="Q1141" s="16">
        <v>0.92187365570166668</v>
      </c>
    </row>
    <row r="1142" spans="2:18" hidden="1" outlineLevel="2" x14ac:dyDescent="0.3">
      <c r="B1142" s="1" t="s">
        <v>25</v>
      </c>
      <c r="C1142" s="7" t="s">
        <v>324</v>
      </c>
      <c r="D1142" s="8" t="s">
        <v>28</v>
      </c>
      <c r="E1142" s="15">
        <v>0.44505276988438097</v>
      </c>
      <c r="F1142" s="15">
        <v>0.29651194065281261</v>
      </c>
      <c r="G1142" s="15">
        <v>0.2699410519068049</v>
      </c>
      <c r="H1142" s="15">
        <v>0.27333788276241477</v>
      </c>
      <c r="I1142" s="15">
        <v>0.27397071388347322</v>
      </c>
      <c r="J1142" s="15">
        <v>0.32304119777301771</v>
      </c>
      <c r="K1142" s="15">
        <v>0.55331225842492371</v>
      </c>
      <c r="L1142" s="15">
        <v>0.52140181377171446</v>
      </c>
      <c r="M1142" s="15">
        <v>0.62808769479668469</v>
      </c>
      <c r="N1142" s="15">
        <v>0.53540237211235797</v>
      </c>
      <c r="O1142" s="15">
        <v>0.53360442966131238</v>
      </c>
      <c r="P1142" s="15">
        <v>0.57390997922300346</v>
      </c>
      <c r="Q1142" s="15">
        <v>0.54974011986490445</v>
      </c>
    </row>
    <row r="1143" spans="2:18" hidden="1" outlineLevel="2" x14ac:dyDescent="0.3">
      <c r="C1143" s="4" t="s">
        <v>325</v>
      </c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  <c r="Q1143" s="6"/>
    </row>
    <row r="1144" spans="2:18" hidden="1" outlineLevel="2" x14ac:dyDescent="0.3">
      <c r="B1144" s="2" t="s">
        <v>30</v>
      </c>
      <c r="C1144" s="7" t="s">
        <v>324</v>
      </c>
      <c r="D1144" s="8" t="s">
        <v>22</v>
      </c>
      <c r="E1144" s="9">
        <v>447679909.69000006</v>
      </c>
      <c r="F1144" s="10">
        <v>43083743.029999971</v>
      </c>
      <c r="G1144" s="10">
        <v>42029013.320000097</v>
      </c>
      <c r="H1144" s="10">
        <v>44048775.416999921</v>
      </c>
      <c r="I1144" s="10">
        <v>43033274.85999997</v>
      </c>
      <c r="J1144" s="10">
        <v>38924609.119999968</v>
      </c>
      <c r="K1144" s="10">
        <v>39486131.340000063</v>
      </c>
      <c r="L1144" s="10">
        <v>37642397.520000041</v>
      </c>
      <c r="M1144" s="10">
        <v>38644986.980000012</v>
      </c>
      <c r="N1144" s="10">
        <v>39347312.570000008</v>
      </c>
      <c r="O1144" s="10">
        <v>36042247.753000036</v>
      </c>
      <c r="P1144" s="10">
        <v>32533195.080000002</v>
      </c>
      <c r="Q1144" s="10">
        <v>12864222.700000003</v>
      </c>
    </row>
    <row r="1145" spans="2:18" hidden="1" outlineLevel="2" x14ac:dyDescent="0.3">
      <c r="B1145" s="2" t="s">
        <v>30</v>
      </c>
      <c r="C1145" s="11" t="s">
        <v>324</v>
      </c>
      <c r="D1145" s="12" t="s">
        <v>23</v>
      </c>
      <c r="E1145" s="13">
        <v>441046702.98000002</v>
      </c>
      <c r="F1145" s="13">
        <v>42747521.759999968</v>
      </c>
      <c r="G1145" s="13">
        <v>41629193.0200001</v>
      </c>
      <c r="H1145" s="13">
        <v>43676131.286999919</v>
      </c>
      <c r="I1145" s="13">
        <v>42640006.959999971</v>
      </c>
      <c r="J1145" s="13">
        <v>38506021.529999964</v>
      </c>
      <c r="K1145" s="13">
        <v>38665134.010000065</v>
      </c>
      <c r="L1145" s="13">
        <v>36904001.480000041</v>
      </c>
      <c r="M1145" s="13">
        <v>37848845.020000011</v>
      </c>
      <c r="N1145" s="13">
        <v>38604278.050000004</v>
      </c>
      <c r="O1145" s="13">
        <v>35344557.833000034</v>
      </c>
      <c r="P1145" s="13">
        <v>31874518.450000003</v>
      </c>
      <c r="Q1145" s="13">
        <v>12606493.580000004</v>
      </c>
      <c r="R1145" s="14"/>
    </row>
    <row r="1146" spans="2:18" hidden="1" outlineLevel="2" x14ac:dyDescent="0.3">
      <c r="B1146" s="2" t="s">
        <v>30</v>
      </c>
      <c r="C1146" s="7" t="s">
        <v>324</v>
      </c>
      <c r="D1146" s="8" t="s">
        <v>24</v>
      </c>
      <c r="E1146" s="9">
        <v>6633206.709999999</v>
      </c>
      <c r="F1146" s="9">
        <v>336221.27000000014</v>
      </c>
      <c r="G1146" s="9">
        <v>399820.29999999981</v>
      </c>
      <c r="H1146" s="9">
        <v>372644.13000000006</v>
      </c>
      <c r="I1146" s="9">
        <v>393267.9</v>
      </c>
      <c r="J1146" s="9">
        <v>418587.58999999997</v>
      </c>
      <c r="K1146" s="9">
        <v>820997.33000000007</v>
      </c>
      <c r="L1146" s="9">
        <v>738396.04</v>
      </c>
      <c r="M1146" s="9">
        <v>796141.96</v>
      </c>
      <c r="N1146" s="9">
        <v>743034.51999999979</v>
      </c>
      <c r="O1146" s="9">
        <v>697689.91999999993</v>
      </c>
      <c r="P1146" s="9">
        <v>658676.62999999989</v>
      </c>
      <c r="Q1146" s="9">
        <v>257729.12</v>
      </c>
    </row>
    <row r="1147" spans="2:18" hidden="1" outlineLevel="2" x14ac:dyDescent="0.3">
      <c r="C1147" s="4" t="s">
        <v>31</v>
      </c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  <c r="Q1147" s="6"/>
    </row>
    <row r="1148" spans="2:18" hidden="1" outlineLevel="2" x14ac:dyDescent="0.3">
      <c r="B1148" s="1" t="s">
        <v>31</v>
      </c>
      <c r="C1148" s="7" t="s">
        <v>324</v>
      </c>
      <c r="D1148" s="8" t="s">
        <v>26</v>
      </c>
      <c r="E1148" s="15">
        <v>0.76456028594004399</v>
      </c>
      <c r="F1148" s="15">
        <v>0.93135618631199557</v>
      </c>
      <c r="G1148" s="15">
        <v>0.80190433178728249</v>
      </c>
      <c r="H1148" s="15">
        <v>0.83503495392831817</v>
      </c>
      <c r="I1148" s="15">
        <v>0.90197607371460964</v>
      </c>
      <c r="J1148" s="15">
        <v>0.79411859770054471</v>
      </c>
      <c r="K1148" s="15">
        <v>0.79008293938400964</v>
      </c>
      <c r="L1148" s="15">
        <v>0.77713531093295174</v>
      </c>
      <c r="M1148" s="15">
        <v>0.81254130314991724</v>
      </c>
      <c r="N1148" s="15">
        <v>0.7989193033144969</v>
      </c>
      <c r="O1148" s="15">
        <v>0.78302981908219393</v>
      </c>
      <c r="P1148" s="15">
        <v>0.6825456998336622</v>
      </c>
      <c r="Q1148" s="15">
        <v>0.26539559618646691</v>
      </c>
    </row>
    <row r="1149" spans="2:18" hidden="1" outlineLevel="2" x14ac:dyDescent="0.3">
      <c r="B1149" s="1" t="s">
        <v>31</v>
      </c>
      <c r="C1149" s="11" t="s">
        <v>324</v>
      </c>
      <c r="D1149" s="12" t="s">
        <v>27</v>
      </c>
      <c r="E1149" s="16">
        <v>0.7795543850286879</v>
      </c>
      <c r="F1149" s="16">
        <v>0.95184716134305347</v>
      </c>
      <c r="G1149" s="16">
        <v>0.82196755773954788</v>
      </c>
      <c r="H1149" s="16">
        <v>0.85470751953644353</v>
      </c>
      <c r="I1149" s="16">
        <v>0.92721609601301902</v>
      </c>
      <c r="J1149" s="16">
        <v>0.81255862188249017</v>
      </c>
      <c r="K1149" s="16">
        <v>0.80192867452361238</v>
      </c>
      <c r="L1149" s="16">
        <v>0.78947239290839821</v>
      </c>
      <c r="M1149" s="16">
        <v>0.8221626682220291</v>
      </c>
      <c r="N1149" s="16">
        <v>0.8124313195430698</v>
      </c>
      <c r="O1149" s="16">
        <v>0.79658495484532266</v>
      </c>
      <c r="P1149" s="16">
        <v>0.69268544983516789</v>
      </c>
      <c r="Q1149" s="16">
        <v>0.2691597763440462</v>
      </c>
    </row>
    <row r="1150" spans="2:18" hidden="1" outlineLevel="2" x14ac:dyDescent="0.3">
      <c r="B1150" s="1" t="s">
        <v>31</v>
      </c>
      <c r="C1150" s="7" t="s">
        <v>324</v>
      </c>
      <c r="D1150" s="8" t="s">
        <v>28</v>
      </c>
      <c r="E1150" s="15">
        <v>0.33549600597952284</v>
      </c>
      <c r="F1150" s="15">
        <v>0.24922295648899545</v>
      </c>
      <c r="G1150" s="15">
        <v>0.22643477117549476</v>
      </c>
      <c r="H1150" s="15">
        <v>0.22582561302393339</v>
      </c>
      <c r="I1150" s="15">
        <v>0.2282637515801503</v>
      </c>
      <c r="J1150" s="15">
        <v>0.25719535474459865</v>
      </c>
      <c r="K1150" s="15">
        <v>0.46594110943787975</v>
      </c>
      <c r="L1150" s="15">
        <v>0.43634395672877174</v>
      </c>
      <c r="M1150" s="15">
        <v>0.52208436887287324</v>
      </c>
      <c r="N1150" s="15">
        <v>0.42858364111332636</v>
      </c>
      <c r="O1150" s="15">
        <v>0.42052055688117246</v>
      </c>
      <c r="P1150" s="15">
        <v>0.39952945563996933</v>
      </c>
      <c r="Q1150" s="15">
        <v>0.15759318256889809</v>
      </c>
    </row>
    <row r="1151" spans="2:18" hidden="1" outlineLevel="2" x14ac:dyDescent="0.3">
      <c r="C1151" s="4" t="s">
        <v>326</v>
      </c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  <c r="Q1151" s="6"/>
    </row>
    <row r="1152" spans="2:18" hidden="1" outlineLevel="2" x14ac:dyDescent="0.3">
      <c r="B1152" s="2" t="s">
        <v>33</v>
      </c>
      <c r="C1152" s="7" t="s">
        <v>324</v>
      </c>
      <c r="D1152" s="8" t="s">
        <v>22</v>
      </c>
      <c r="E1152" s="9">
        <v>50655305.434499994</v>
      </c>
      <c r="F1152" s="9">
        <v>637719.98999999964</v>
      </c>
      <c r="G1152" s="9">
        <v>731787.83000000007</v>
      </c>
      <c r="H1152" s="9">
        <v>810432.58000000019</v>
      </c>
      <c r="I1152" s="9">
        <v>875595.55000000051</v>
      </c>
      <c r="J1152" s="9">
        <v>895571.69999999937</v>
      </c>
      <c r="K1152" s="9">
        <v>1105137.1599999999</v>
      </c>
      <c r="L1152" s="9">
        <v>1230245.5699999989</v>
      </c>
      <c r="M1152" s="9">
        <v>1584294.18</v>
      </c>
      <c r="N1152" s="9">
        <v>2206574.3299999996</v>
      </c>
      <c r="O1152" s="9">
        <v>3653326.544500004</v>
      </c>
      <c r="P1152" s="9">
        <v>7375492.6300000045</v>
      </c>
      <c r="Q1152" s="9">
        <v>29549127.36999999</v>
      </c>
    </row>
    <row r="1153" spans="2:18" hidden="1" outlineLevel="2" x14ac:dyDescent="0.3">
      <c r="B1153" s="2" t="s">
        <v>33</v>
      </c>
      <c r="C1153" s="11" t="s">
        <v>324</v>
      </c>
      <c r="D1153" s="12" t="s">
        <v>23</v>
      </c>
      <c r="E1153" s="13">
        <v>49628796.884499997</v>
      </c>
      <c r="F1153" s="13">
        <v>624264.64999999967</v>
      </c>
      <c r="G1153" s="13">
        <v>714510.01000000013</v>
      </c>
      <c r="H1153" s="13">
        <v>792372.50000000023</v>
      </c>
      <c r="I1153" s="13">
        <v>856123.11000000045</v>
      </c>
      <c r="J1153" s="13">
        <v>868458.77999999933</v>
      </c>
      <c r="K1153" s="13">
        <v>1060511.1299999999</v>
      </c>
      <c r="L1153" s="13">
        <v>1192176.0599999989</v>
      </c>
      <c r="M1153" s="13">
        <v>1539723.38</v>
      </c>
      <c r="N1153" s="13">
        <v>2150613.5699999994</v>
      </c>
      <c r="O1153" s="13">
        <v>3586554.1645000041</v>
      </c>
      <c r="P1153" s="13">
        <v>7210636.2100000046</v>
      </c>
      <c r="Q1153" s="13">
        <v>29032853.319999989</v>
      </c>
    </row>
    <row r="1154" spans="2:18" hidden="1" outlineLevel="2" x14ac:dyDescent="0.3">
      <c r="B1154" s="2" t="s">
        <v>33</v>
      </c>
      <c r="C1154" s="7" t="s">
        <v>324</v>
      </c>
      <c r="D1154" s="8" t="s">
        <v>24</v>
      </c>
      <c r="E1154" s="9">
        <v>1026508.55</v>
      </c>
      <c r="F1154" s="9">
        <v>13455.34</v>
      </c>
      <c r="G1154" s="9">
        <v>17277.820000000003</v>
      </c>
      <c r="H1154" s="9">
        <v>18060.079999999998</v>
      </c>
      <c r="I1154" s="9">
        <v>19472.440000000002</v>
      </c>
      <c r="J1154" s="9">
        <v>27112.92</v>
      </c>
      <c r="K1154" s="9">
        <v>44626.030000000006</v>
      </c>
      <c r="L1154" s="9">
        <v>38069.510000000009</v>
      </c>
      <c r="M1154" s="9">
        <v>44570.80000000001</v>
      </c>
      <c r="N1154" s="9">
        <v>55960.760000000017</v>
      </c>
      <c r="O1154" s="9">
        <v>66772.37999999999</v>
      </c>
      <c r="P1154" s="9">
        <v>164856.42000000001</v>
      </c>
      <c r="Q1154" s="9">
        <v>516274.05</v>
      </c>
    </row>
    <row r="1155" spans="2:18" hidden="1" outlineLevel="2" x14ac:dyDescent="0.3">
      <c r="C1155" s="4" t="s">
        <v>34</v>
      </c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  <c r="Q1155" s="6"/>
    </row>
    <row r="1156" spans="2:18" hidden="1" outlineLevel="2" x14ac:dyDescent="0.3">
      <c r="B1156" s="1" t="s">
        <v>34</v>
      </c>
      <c r="C1156" s="7" t="s">
        <v>324</v>
      </c>
      <c r="D1156" s="8" t="s">
        <v>26</v>
      </c>
      <c r="E1156" s="15">
        <v>8.6510549097903108E-2</v>
      </c>
      <c r="F1156" s="15">
        <v>1.3785813767567726E-2</v>
      </c>
      <c r="G1156" s="15">
        <v>1.3962350873151884E-2</v>
      </c>
      <c r="H1156" s="15">
        <v>1.5363413073252688E-2</v>
      </c>
      <c r="I1156" s="15">
        <v>1.8352454906588652E-2</v>
      </c>
      <c r="J1156" s="15">
        <v>1.8270964272287932E-2</v>
      </c>
      <c r="K1156" s="15">
        <v>2.2112827622360207E-2</v>
      </c>
      <c r="L1156" s="15">
        <v>2.5398681714092756E-2</v>
      </c>
      <c r="M1156" s="15">
        <v>3.3311033543787963E-2</v>
      </c>
      <c r="N1156" s="15">
        <v>4.4802928365159554E-2</v>
      </c>
      <c r="O1156" s="15">
        <v>7.936973417397096E-2</v>
      </c>
      <c r="P1156" s="15">
        <v>0.15473766921393231</v>
      </c>
      <c r="Q1156" s="15">
        <v>0.60961384593808321</v>
      </c>
    </row>
    <row r="1157" spans="2:18" hidden="1" outlineLevel="2" x14ac:dyDescent="0.3">
      <c r="B1157" s="1" t="s">
        <v>34</v>
      </c>
      <c r="C1157" s="11" t="s">
        <v>324</v>
      </c>
      <c r="D1157" s="12" t="s">
        <v>27</v>
      </c>
      <c r="E1157" s="16">
        <v>8.7719386572003108E-2</v>
      </c>
      <c r="F1157" s="16">
        <v>1.3900327096513185E-2</v>
      </c>
      <c r="G1157" s="16">
        <v>1.4107985413457305E-2</v>
      </c>
      <c r="H1157" s="16">
        <v>1.5506106288893573E-2</v>
      </c>
      <c r="I1157" s="16">
        <v>1.8616580632957885E-2</v>
      </c>
      <c r="J1157" s="16">
        <v>1.8326319920866384E-2</v>
      </c>
      <c r="K1157" s="16">
        <v>2.1995379211112602E-2</v>
      </c>
      <c r="L1157" s="16">
        <v>2.5503740762810749E-2</v>
      </c>
      <c r="M1157" s="16">
        <v>3.3446280375417407E-2</v>
      </c>
      <c r="N1157" s="16">
        <v>4.5259901460644757E-2</v>
      </c>
      <c r="O1157" s="16">
        <v>8.0832673043402983E-2</v>
      </c>
      <c r="P1157" s="16">
        <v>0.15669892533612859</v>
      </c>
      <c r="Q1157" s="16">
        <v>0.61987707022976124</v>
      </c>
    </row>
    <row r="1158" spans="2:18" hidden="1" outlineLevel="2" x14ac:dyDescent="0.3">
      <c r="B1158" s="1" t="s">
        <v>34</v>
      </c>
      <c r="C1158" s="7" t="s">
        <v>324</v>
      </c>
      <c r="D1158" s="8" t="s">
        <v>28</v>
      </c>
      <c r="E1158" s="15">
        <v>5.1919008962835619E-2</v>
      </c>
      <c r="F1158" s="15">
        <v>9.9737283586033652E-3</v>
      </c>
      <c r="G1158" s="15">
        <v>9.7851440212300116E-3</v>
      </c>
      <c r="H1158" s="15">
        <v>1.0944566971338788E-2</v>
      </c>
      <c r="I1158" s="15">
        <v>1.1302351925543332E-2</v>
      </c>
      <c r="J1158" s="15">
        <v>1.6659158666318619E-2</v>
      </c>
      <c r="K1158" s="15">
        <v>2.5326637698088624E-2</v>
      </c>
      <c r="L1158" s="15">
        <v>2.2496600366553356E-2</v>
      </c>
      <c r="M1158" s="15">
        <v>2.9228101465923324E-2</v>
      </c>
      <c r="N1158" s="15">
        <v>3.2278266533658492E-2</v>
      </c>
      <c r="O1158" s="15">
        <v>4.0245899527803497E-2</v>
      </c>
      <c r="P1158" s="15">
        <v>9.9995950579503889E-2</v>
      </c>
      <c r="Q1158" s="15">
        <v>0.3156852070780144</v>
      </c>
    </row>
    <row r="1159" spans="2:18" hidden="1" outlineLevel="2" x14ac:dyDescent="0.3">
      <c r="B1159" s="1" t="s">
        <v>34</v>
      </c>
      <c r="C1159" s="11" t="s">
        <v>324</v>
      </c>
      <c r="D1159" s="12" t="s">
        <v>35</v>
      </c>
      <c r="E1159" s="16">
        <v>0.60663554719747081</v>
      </c>
      <c r="F1159" s="16">
        <v>0.18340745260429067</v>
      </c>
      <c r="G1159" s="16">
        <v>0.23304237359446239</v>
      </c>
      <c r="H1159" s="16">
        <v>0.19943384277961049</v>
      </c>
      <c r="I1159" s="16">
        <v>0.21233188535718278</v>
      </c>
      <c r="J1159" s="16">
        <v>0.27907073401826604</v>
      </c>
      <c r="K1159" s="16">
        <v>0.30296307442654835</v>
      </c>
      <c r="L1159" s="16">
        <v>0.30753504135998522</v>
      </c>
      <c r="M1159" s="16">
        <v>0.41327255282033704</v>
      </c>
      <c r="N1159" s="16">
        <v>0.43351407330636632</v>
      </c>
      <c r="O1159" s="16">
        <v>0.55308329831594782</v>
      </c>
      <c r="P1159" s="16">
        <v>0.7359999918491591</v>
      </c>
      <c r="Q1159" s="16">
        <v>0.91510897821679149</v>
      </c>
    </row>
    <row r="1160" spans="2:18" hidden="1" outlineLevel="2" x14ac:dyDescent="0.3">
      <c r="C1160" s="4" t="s">
        <v>327</v>
      </c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  <c r="Q1160" s="6"/>
    </row>
    <row r="1161" spans="2:18" hidden="1" outlineLevel="2" x14ac:dyDescent="0.3">
      <c r="B1161" s="2" t="s">
        <v>37</v>
      </c>
      <c r="C1161" s="7" t="s">
        <v>324</v>
      </c>
      <c r="D1161" s="8" t="s">
        <v>22</v>
      </c>
      <c r="E1161" s="9">
        <v>5069336.7999999989</v>
      </c>
      <c r="F1161" s="9">
        <v>301804.83</v>
      </c>
      <c r="G1161" s="9">
        <v>323894.86999999994</v>
      </c>
      <c r="H1161" s="9">
        <v>344428.26999999996</v>
      </c>
      <c r="I1161" s="9">
        <v>366557.6799999997</v>
      </c>
      <c r="J1161" s="9">
        <v>391218.21999999968</v>
      </c>
      <c r="K1161" s="9">
        <v>406008.41999999975</v>
      </c>
      <c r="L1161" s="9">
        <v>407091.13000000012</v>
      </c>
      <c r="M1161" s="9">
        <v>441513.88999999996</v>
      </c>
      <c r="N1161" s="9">
        <v>490461.80000000028</v>
      </c>
      <c r="O1161" s="9">
        <v>507763.91000000003</v>
      </c>
      <c r="P1161" s="9">
        <v>528116.25000000012</v>
      </c>
      <c r="Q1161" s="9">
        <v>560477.5299999998</v>
      </c>
    </row>
    <row r="1162" spans="2:18" hidden="1" outlineLevel="2" x14ac:dyDescent="0.3">
      <c r="B1162" s="2" t="s">
        <v>37</v>
      </c>
      <c r="C1162" s="11" t="s">
        <v>324</v>
      </c>
      <c r="D1162" s="12" t="s">
        <v>23</v>
      </c>
      <c r="E1162" s="13">
        <v>4840083.6999999993</v>
      </c>
      <c r="F1162" s="13">
        <v>294098.31</v>
      </c>
      <c r="G1162" s="13">
        <v>314846.34999999992</v>
      </c>
      <c r="H1162" s="13">
        <v>335052.20999999996</v>
      </c>
      <c r="I1162" s="13">
        <v>356726.81999999972</v>
      </c>
      <c r="J1162" s="13">
        <v>377519.20999999967</v>
      </c>
      <c r="K1162" s="13">
        <v>383277.79999999976</v>
      </c>
      <c r="L1162" s="13">
        <v>385441.7300000001</v>
      </c>
      <c r="M1162" s="13">
        <v>416453.74</v>
      </c>
      <c r="N1162" s="13">
        <v>462019.14000000031</v>
      </c>
      <c r="O1162" s="13">
        <v>481345.94000000006</v>
      </c>
      <c r="P1162" s="13">
        <v>501474.24000000017</v>
      </c>
      <c r="Q1162" s="13">
        <v>531828.20999999985</v>
      </c>
      <c r="R1162" s="14"/>
    </row>
    <row r="1163" spans="2:18" hidden="1" outlineLevel="2" x14ac:dyDescent="0.3">
      <c r="B1163" s="2" t="s">
        <v>37</v>
      </c>
      <c r="C1163" s="7" t="s">
        <v>324</v>
      </c>
      <c r="D1163" s="8" t="s">
        <v>24</v>
      </c>
      <c r="E1163" s="9">
        <v>229253.1</v>
      </c>
      <c r="F1163" s="9">
        <v>7706.5199999999995</v>
      </c>
      <c r="G1163" s="9">
        <v>9048.5199999999986</v>
      </c>
      <c r="H1163" s="9">
        <v>9376.0599999999977</v>
      </c>
      <c r="I1163" s="9">
        <v>9830.8599999999988</v>
      </c>
      <c r="J1163" s="9">
        <v>13699.01</v>
      </c>
      <c r="K1163" s="9">
        <v>22730.620000000003</v>
      </c>
      <c r="L1163" s="9">
        <v>21649.399999999994</v>
      </c>
      <c r="M1163" s="9">
        <v>25060.149999999991</v>
      </c>
      <c r="N1163" s="9">
        <v>28442.659999999993</v>
      </c>
      <c r="O1163" s="9">
        <v>26417.969999999998</v>
      </c>
      <c r="P1163" s="9">
        <v>26642.010000000002</v>
      </c>
      <c r="Q1163" s="9">
        <v>28649.32</v>
      </c>
    </row>
    <row r="1164" spans="2:18" hidden="1" outlineLevel="2" x14ac:dyDescent="0.3">
      <c r="C1164" s="4" t="s">
        <v>38</v>
      </c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  <c r="Q1164" s="6"/>
    </row>
    <row r="1165" spans="2:18" hidden="1" outlineLevel="2" x14ac:dyDescent="0.3">
      <c r="B1165" s="1" t="s">
        <v>38</v>
      </c>
      <c r="C1165" s="7" t="s">
        <v>324</v>
      </c>
      <c r="D1165" s="8" t="s">
        <v>26</v>
      </c>
      <c r="E1165" s="15">
        <v>8.6575553413112249E-3</v>
      </c>
      <c r="F1165" s="15">
        <v>6.5242194784147179E-3</v>
      </c>
      <c r="G1165" s="15">
        <v>6.1798428937440983E-3</v>
      </c>
      <c r="H1165" s="15">
        <v>6.5293448421283908E-3</v>
      </c>
      <c r="I1165" s="15">
        <v>7.6830373256964865E-3</v>
      </c>
      <c r="J1165" s="15">
        <v>7.9814202707478125E-3</v>
      </c>
      <c r="K1165" s="15">
        <v>8.1238732436495209E-3</v>
      </c>
      <c r="L1165" s="15">
        <v>8.404483049266635E-3</v>
      </c>
      <c r="M1165" s="15">
        <v>9.2831774461472217E-3</v>
      </c>
      <c r="N1165" s="15">
        <v>9.9584793462394842E-3</v>
      </c>
      <c r="O1165" s="15">
        <v>1.1031339812891471E-2</v>
      </c>
      <c r="P1165" s="15">
        <v>1.1079867026997809E-2</v>
      </c>
      <c r="Q1165" s="15">
        <v>1.1562942564999928E-2</v>
      </c>
    </row>
    <row r="1166" spans="2:18" hidden="1" outlineLevel="2" x14ac:dyDescent="0.3">
      <c r="B1166" s="1" t="s">
        <v>38</v>
      </c>
      <c r="C1166" s="11" t="s">
        <v>324</v>
      </c>
      <c r="D1166" s="12" t="s">
        <v>27</v>
      </c>
      <c r="E1166" s="16">
        <v>8.5548955399672791E-3</v>
      </c>
      <c r="F1166" s="16">
        <v>6.5486051589365773E-3</v>
      </c>
      <c r="G1166" s="16">
        <v>6.2166346882673784E-3</v>
      </c>
      <c r="H1166" s="16">
        <v>6.556708089425981E-3</v>
      </c>
      <c r="I1166" s="16">
        <v>7.7571012053028734E-3</v>
      </c>
      <c r="J1166" s="16">
        <v>7.966455032825781E-3</v>
      </c>
      <c r="K1166" s="16">
        <v>7.9493183199321714E-3</v>
      </c>
      <c r="L1166" s="16">
        <v>8.2455991953816841E-3</v>
      </c>
      <c r="M1166" s="16">
        <v>9.0463187948936537E-3</v>
      </c>
      <c r="N1166" s="16">
        <v>9.7232441202032664E-3</v>
      </c>
      <c r="O1166" s="16">
        <v>1.0848429217634204E-2</v>
      </c>
      <c r="P1166" s="16">
        <v>1.0897855917730704E-2</v>
      </c>
      <c r="Q1166" s="16">
        <v>1.135500217793744E-2</v>
      </c>
    </row>
    <row r="1167" spans="2:18" hidden="1" outlineLevel="2" x14ac:dyDescent="0.3">
      <c r="B1167" s="1" t="s">
        <v>38</v>
      </c>
      <c r="C1167" s="7" t="s">
        <v>324</v>
      </c>
      <c r="D1167" s="8" t="s">
        <v>28</v>
      </c>
      <c r="E1167" s="15">
        <v>1.1595221251355238E-2</v>
      </c>
      <c r="F1167" s="15">
        <v>5.7124336560907419E-3</v>
      </c>
      <c r="G1167" s="15">
        <v>5.1245510937710974E-3</v>
      </c>
      <c r="H1167" s="15">
        <v>5.681974642265746E-3</v>
      </c>
      <c r="I1167" s="15">
        <v>5.7061076809453203E-3</v>
      </c>
      <c r="J1167" s="15">
        <v>8.4171672088983931E-3</v>
      </c>
      <c r="K1167" s="15">
        <v>1.2900322466348165E-2</v>
      </c>
      <c r="L1167" s="15">
        <v>1.279338504686979E-2</v>
      </c>
      <c r="M1167" s="15">
        <v>1.6433642809894771E-2</v>
      </c>
      <c r="N1167" s="15">
        <v>1.6405777198276551E-2</v>
      </c>
      <c r="O1167" s="15">
        <v>1.5922975433083665E-2</v>
      </c>
      <c r="P1167" s="15">
        <v>1.6160081089342158E-2</v>
      </c>
      <c r="Q1167" s="15">
        <v>1.7518150518788037E-2</v>
      </c>
    </row>
    <row r="1168" spans="2:18" hidden="1" outlineLevel="2" x14ac:dyDescent="0.3">
      <c r="B1168" s="1" t="s">
        <v>38</v>
      </c>
      <c r="C1168" s="11" t="s">
        <v>324</v>
      </c>
      <c r="D1168" s="12" t="s">
        <v>35</v>
      </c>
      <c r="E1168" s="16">
        <v>0.15433305446037815</v>
      </c>
      <c r="F1168" s="16">
        <v>0.10629374828602678</v>
      </c>
      <c r="G1168" s="16">
        <v>0.13448765206086322</v>
      </c>
      <c r="H1168" s="16">
        <v>0.10587258796031727</v>
      </c>
      <c r="I1168" s="16">
        <v>0.11285238145154115</v>
      </c>
      <c r="J1168" s="16">
        <v>0.16909873160202568</v>
      </c>
      <c r="K1168" s="16">
        <v>0.15968082651473545</v>
      </c>
      <c r="L1168" s="16">
        <v>0.14695915161705625</v>
      </c>
      <c r="M1168" s="16">
        <v>0.19629475801492552</v>
      </c>
      <c r="N1168" s="16">
        <v>0.17009858533924124</v>
      </c>
      <c r="O1168" s="16">
        <v>0.1720035048018751</v>
      </c>
      <c r="P1168" s="16">
        <v>0.1996238221645002</v>
      </c>
      <c r="Q1168" s="16">
        <v>0.20446764801234002</v>
      </c>
    </row>
    <row r="1169" spans="2:18" hidden="1" outlineLevel="2" x14ac:dyDescent="0.3">
      <c r="C1169" s="4" t="s">
        <v>328</v>
      </c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  <c r="Q1169" s="6"/>
    </row>
    <row r="1170" spans="2:18" hidden="1" outlineLevel="2" x14ac:dyDescent="0.3">
      <c r="B1170" s="2" t="s">
        <v>40</v>
      </c>
      <c r="C1170" s="7" t="s">
        <v>324</v>
      </c>
      <c r="D1170" s="8" t="s">
        <v>22</v>
      </c>
      <c r="E1170" s="9">
        <v>3626175.3000000003</v>
      </c>
      <c r="F1170" s="9">
        <v>242280.44000000006</v>
      </c>
      <c r="G1170" s="9">
        <v>258634.46999999997</v>
      </c>
      <c r="H1170" s="9">
        <v>280403.15000000014</v>
      </c>
      <c r="I1170" s="9">
        <v>276077.11000000016</v>
      </c>
      <c r="J1170" s="9">
        <v>269086.03000000003</v>
      </c>
      <c r="K1170" s="9">
        <v>278421.25999999989</v>
      </c>
      <c r="L1170" s="9">
        <v>274632.41999999987</v>
      </c>
      <c r="M1170" s="9">
        <v>299334.91999999981</v>
      </c>
      <c r="N1170" s="9">
        <v>364840.37000000011</v>
      </c>
      <c r="O1170" s="9">
        <v>340439.62000000017</v>
      </c>
      <c r="P1170" s="9">
        <v>372449.10000000021</v>
      </c>
      <c r="Q1170" s="9">
        <v>369576.4099999998</v>
      </c>
    </row>
    <row r="1171" spans="2:18" hidden="1" outlineLevel="2" x14ac:dyDescent="0.3">
      <c r="B1171" s="2" t="s">
        <v>40</v>
      </c>
      <c r="C1171" s="11" t="s">
        <v>324</v>
      </c>
      <c r="D1171" s="12" t="s">
        <v>23</v>
      </c>
      <c r="E1171" s="13">
        <v>3462998.14</v>
      </c>
      <c r="F1171" s="13">
        <v>232733.06000000006</v>
      </c>
      <c r="G1171" s="13">
        <v>247417.77999999997</v>
      </c>
      <c r="H1171" s="13">
        <v>271620.36000000016</v>
      </c>
      <c r="I1171" s="13">
        <v>267013.63000000018</v>
      </c>
      <c r="J1171" s="13">
        <v>257696.27000000002</v>
      </c>
      <c r="K1171" s="13">
        <v>264333.62999999989</v>
      </c>
      <c r="L1171" s="13">
        <v>260972.90999999989</v>
      </c>
      <c r="M1171" s="13">
        <v>282941.89999999979</v>
      </c>
      <c r="N1171" s="13">
        <v>347039.58000000013</v>
      </c>
      <c r="O1171" s="13">
        <v>323558.27000000019</v>
      </c>
      <c r="P1171" s="13">
        <v>355396.62000000023</v>
      </c>
      <c r="Q1171" s="13">
        <v>352274.12999999983</v>
      </c>
      <c r="R1171" s="14"/>
    </row>
    <row r="1172" spans="2:18" hidden="1" outlineLevel="2" x14ac:dyDescent="0.3">
      <c r="B1172" s="2" t="s">
        <v>40</v>
      </c>
      <c r="C1172" s="7" t="s">
        <v>324</v>
      </c>
      <c r="D1172" s="8" t="s">
        <v>24</v>
      </c>
      <c r="E1172" s="9">
        <v>163177.16</v>
      </c>
      <c r="F1172" s="9">
        <v>9547.380000000001</v>
      </c>
      <c r="G1172" s="9">
        <v>11216.689999999999</v>
      </c>
      <c r="H1172" s="9">
        <v>8782.7899999999991</v>
      </c>
      <c r="I1172" s="9">
        <v>9063.48</v>
      </c>
      <c r="J1172" s="9">
        <v>11389.759999999998</v>
      </c>
      <c r="K1172" s="9">
        <v>14087.630000000001</v>
      </c>
      <c r="L1172" s="9">
        <v>13659.509999999998</v>
      </c>
      <c r="M1172" s="9">
        <v>16393.02</v>
      </c>
      <c r="N1172" s="9">
        <v>17800.79</v>
      </c>
      <c r="O1172" s="9">
        <v>16881.350000000002</v>
      </c>
      <c r="P1172" s="9">
        <v>17052.48</v>
      </c>
      <c r="Q1172" s="9">
        <v>17302.28</v>
      </c>
    </row>
    <row r="1173" spans="2:18" hidden="1" outlineLevel="2" x14ac:dyDescent="0.3">
      <c r="C1173" s="4" t="s">
        <v>41</v>
      </c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  <c r="Q1173" s="6"/>
    </row>
    <row r="1174" spans="2:18" hidden="1" outlineLevel="2" x14ac:dyDescent="0.3">
      <c r="B1174" s="1" t="s">
        <v>41</v>
      </c>
      <c r="C1174" s="7" t="s">
        <v>324</v>
      </c>
      <c r="D1174" s="8" t="s">
        <v>26</v>
      </c>
      <c r="E1174" s="15">
        <v>6.1928837194336435E-3</v>
      </c>
      <c r="F1174" s="15">
        <v>5.2374601357005742E-3</v>
      </c>
      <c r="G1174" s="15">
        <v>4.9346888127828987E-3</v>
      </c>
      <c r="H1174" s="15">
        <v>5.3156172725573733E-3</v>
      </c>
      <c r="I1174" s="15">
        <v>5.7865674534507573E-3</v>
      </c>
      <c r="J1174" s="15">
        <v>5.4897460921351157E-3</v>
      </c>
      <c r="K1174" s="15">
        <v>5.5709658055298145E-3</v>
      </c>
      <c r="L1174" s="15">
        <v>5.6698447806246069E-3</v>
      </c>
      <c r="M1174" s="15">
        <v>6.2937525661724515E-3</v>
      </c>
      <c r="N1174" s="15">
        <v>7.4078252155812558E-3</v>
      </c>
      <c r="O1174" s="15">
        <v>7.3961639652405488E-3</v>
      </c>
      <c r="P1174" s="15">
        <v>7.8139737270440188E-3</v>
      </c>
      <c r="Q1174" s="15">
        <v>7.6245533022686295E-3</v>
      </c>
    </row>
    <row r="1175" spans="2:18" hidden="1" outlineLevel="2" x14ac:dyDescent="0.3">
      <c r="B1175" s="1" t="s">
        <v>41</v>
      </c>
      <c r="C1175" s="11" t="s">
        <v>324</v>
      </c>
      <c r="D1175" s="12" t="s">
        <v>27</v>
      </c>
      <c r="E1175" s="16">
        <v>6.1208832696015136E-3</v>
      </c>
      <c r="F1175" s="16">
        <v>5.1822022281294176E-3</v>
      </c>
      <c r="G1175" s="16">
        <v>4.8852589640696392E-3</v>
      </c>
      <c r="H1175" s="16">
        <v>5.3153967009046095E-3</v>
      </c>
      <c r="I1175" s="16">
        <v>5.8062686486687444E-3</v>
      </c>
      <c r="J1175" s="16">
        <v>5.437937176976858E-3</v>
      </c>
      <c r="K1175" s="16">
        <v>5.4823737965861126E-3</v>
      </c>
      <c r="L1175" s="16">
        <v>5.5828880197077132E-3</v>
      </c>
      <c r="M1175" s="16">
        <v>6.1461391314024906E-3</v>
      </c>
      <c r="N1175" s="16">
        <v>7.303486508616959E-3</v>
      </c>
      <c r="O1175" s="16">
        <v>7.29225843241802E-3</v>
      </c>
      <c r="P1175" s="16">
        <v>7.7233501732980178E-3</v>
      </c>
      <c r="Q1175" s="16">
        <v>7.5213639257327401E-3</v>
      </c>
    </row>
    <row r="1176" spans="2:18" hidden="1" outlineLevel="2" x14ac:dyDescent="0.3">
      <c r="B1176" s="1" t="s">
        <v>41</v>
      </c>
      <c r="C1176" s="7" t="s">
        <v>324</v>
      </c>
      <c r="D1176" s="8" t="s">
        <v>28</v>
      </c>
      <c r="E1176" s="15">
        <v>8.2532156527776231E-3</v>
      </c>
      <c r="F1176" s="15">
        <v>7.0769653279933922E-3</v>
      </c>
      <c r="G1176" s="15">
        <v>6.352475433329576E-3</v>
      </c>
      <c r="H1176" s="15">
        <v>5.3224478158571059E-3</v>
      </c>
      <c r="I1176" s="15">
        <v>5.2606987429476455E-3</v>
      </c>
      <c r="J1176" s="15">
        <v>6.9982804880953115E-3</v>
      </c>
      <c r="K1176" s="15">
        <v>7.9951611432772362E-3</v>
      </c>
      <c r="L1176" s="15">
        <v>8.0718805593489144E-3</v>
      </c>
      <c r="M1176" s="15">
        <v>1.0750016869630123E-2</v>
      </c>
      <c r="N1176" s="15">
        <v>1.0267527534109306E-2</v>
      </c>
      <c r="O1176" s="15">
        <v>1.0174942333846505E-2</v>
      </c>
      <c r="P1176" s="15">
        <v>1.0343418517386089E-2</v>
      </c>
      <c r="Q1176" s="15">
        <v>1.0579795449183988E-2</v>
      </c>
    </row>
    <row r="1177" spans="2:18" hidden="1" outlineLevel="2" x14ac:dyDescent="0.3">
      <c r="B1177" s="1" t="s">
        <v>41</v>
      </c>
      <c r="C1177" s="11" t="s">
        <v>324</v>
      </c>
      <c r="D1177" s="12" t="s">
        <v>35</v>
      </c>
      <c r="E1177" s="16">
        <v>0.13054409897087621</v>
      </c>
      <c r="F1177" s="16">
        <v>9.5478391507447427E-2</v>
      </c>
      <c r="G1177" s="16">
        <v>0.12407705582109413</v>
      </c>
      <c r="H1177" s="16">
        <v>9.6398043015195348E-2</v>
      </c>
      <c r="I1177" s="16">
        <v>9.5808251422805579E-2</v>
      </c>
      <c r="J1177" s="16">
        <v>0.13997903867632092</v>
      </c>
      <c r="K1177" s="16">
        <v>0.13030943243942447</v>
      </c>
      <c r="L1177" s="16">
        <v>0.11622163267936736</v>
      </c>
      <c r="M1177" s="16">
        <v>0.16558649525892746</v>
      </c>
      <c r="N1177" s="16">
        <v>0.15246561034539283</v>
      </c>
      <c r="O1177" s="16">
        <v>0.13927945713050738</v>
      </c>
      <c r="P1177" s="16">
        <v>0.17589585731078403</v>
      </c>
      <c r="Q1177" s="16">
        <v>0.16947778991661508</v>
      </c>
    </row>
    <row r="1178" spans="2:18" hidden="1" outlineLevel="2" x14ac:dyDescent="0.3">
      <c r="C1178" s="4" t="s">
        <v>329</v>
      </c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  <c r="Q1178" s="6"/>
    </row>
    <row r="1179" spans="2:18" hidden="1" outlineLevel="2" x14ac:dyDescent="0.3">
      <c r="B1179" s="2" t="s">
        <v>43</v>
      </c>
      <c r="C1179" s="7" t="s">
        <v>324</v>
      </c>
      <c r="D1179" s="8" t="s">
        <v>22</v>
      </c>
      <c r="E1179" s="9">
        <v>2253916.8199999998</v>
      </c>
      <c r="F1179" s="9">
        <v>152499.59999999998</v>
      </c>
      <c r="G1179" s="9">
        <v>167215.90999999995</v>
      </c>
      <c r="H1179" s="9">
        <v>172772.05999999988</v>
      </c>
      <c r="I1179" s="9">
        <v>172906.07999999993</v>
      </c>
      <c r="J1179" s="9">
        <v>174449.72000000003</v>
      </c>
      <c r="K1179" s="9">
        <v>175800.27000000002</v>
      </c>
      <c r="L1179" s="9">
        <v>183908.36</v>
      </c>
      <c r="M1179" s="9">
        <v>184214.49000000002</v>
      </c>
      <c r="N1179" s="9">
        <v>217431.15000000002</v>
      </c>
      <c r="O1179" s="9">
        <v>213401.08000000005</v>
      </c>
      <c r="P1179" s="9">
        <v>215971.47999999992</v>
      </c>
      <c r="Q1179" s="9">
        <v>223346.62000000017</v>
      </c>
    </row>
    <row r="1180" spans="2:18" hidden="1" outlineLevel="2" x14ac:dyDescent="0.3">
      <c r="B1180" s="2" t="s">
        <v>43</v>
      </c>
      <c r="C1180" s="11" t="s">
        <v>324</v>
      </c>
      <c r="D1180" s="12" t="s">
        <v>23</v>
      </c>
      <c r="E1180" s="13">
        <v>2073743.37</v>
      </c>
      <c r="F1180" s="13">
        <v>145033.99999999997</v>
      </c>
      <c r="G1180" s="13">
        <v>157661.81999999995</v>
      </c>
      <c r="H1180" s="13">
        <v>161362.50999999989</v>
      </c>
      <c r="I1180" s="13">
        <v>163695.86999999994</v>
      </c>
      <c r="J1180" s="13">
        <v>161257.04000000004</v>
      </c>
      <c r="K1180" s="13">
        <v>158670.56000000003</v>
      </c>
      <c r="L1180" s="13">
        <v>166966.25999999998</v>
      </c>
      <c r="M1180" s="13">
        <v>166038.20000000001</v>
      </c>
      <c r="N1180" s="13">
        <v>198178.38000000003</v>
      </c>
      <c r="O1180" s="13">
        <v>194754.34000000005</v>
      </c>
      <c r="P1180" s="13">
        <v>196460.16999999993</v>
      </c>
      <c r="Q1180" s="13">
        <v>203664.22000000018</v>
      </c>
      <c r="R1180" s="14"/>
    </row>
    <row r="1181" spans="2:18" hidden="1" outlineLevel="2" x14ac:dyDescent="0.3">
      <c r="B1181" s="2" t="s">
        <v>43</v>
      </c>
      <c r="C1181" s="7" t="s">
        <v>324</v>
      </c>
      <c r="D1181" s="8" t="s">
        <v>24</v>
      </c>
      <c r="E1181" s="9">
        <v>180173.45</v>
      </c>
      <c r="F1181" s="9">
        <v>7465.6</v>
      </c>
      <c r="G1181" s="9">
        <v>9554.09</v>
      </c>
      <c r="H1181" s="9">
        <v>11409.55</v>
      </c>
      <c r="I1181" s="9">
        <v>9210.2099999999973</v>
      </c>
      <c r="J1181" s="9">
        <v>13192.68</v>
      </c>
      <c r="K1181" s="9">
        <v>17129.710000000006</v>
      </c>
      <c r="L1181" s="9">
        <v>16942.100000000002</v>
      </c>
      <c r="M1181" s="9">
        <v>18176.290000000005</v>
      </c>
      <c r="N1181" s="9">
        <v>19252.770000000004</v>
      </c>
      <c r="O1181" s="9">
        <v>18646.740000000002</v>
      </c>
      <c r="P1181" s="9">
        <v>19511.310000000001</v>
      </c>
      <c r="Q1181" s="9">
        <v>19682.400000000001</v>
      </c>
    </row>
    <row r="1182" spans="2:18" hidden="1" outlineLevel="2" x14ac:dyDescent="0.3">
      <c r="C1182" s="4" t="s">
        <v>44</v>
      </c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  <c r="Q1182" s="6"/>
    </row>
    <row r="1183" spans="2:18" hidden="1" outlineLevel="2" x14ac:dyDescent="0.3">
      <c r="B1183" s="1" t="s">
        <v>44</v>
      </c>
      <c r="C1183" s="7" t="s">
        <v>324</v>
      </c>
      <c r="D1183" s="8" t="s">
        <v>26</v>
      </c>
      <c r="E1183" s="15">
        <v>3.8493022605762183E-3</v>
      </c>
      <c r="F1183" s="15">
        <v>3.2966366402103404E-3</v>
      </c>
      <c r="G1183" s="15">
        <v>3.1904427913120471E-3</v>
      </c>
      <c r="H1183" s="15">
        <v>3.2752490346535613E-3</v>
      </c>
      <c r="I1183" s="15">
        <v>3.6241059428351445E-3</v>
      </c>
      <c r="J1183" s="15">
        <v>3.5590278270635797E-3</v>
      </c>
      <c r="K1183" s="15">
        <v>3.5176095847454657E-3</v>
      </c>
      <c r="L1183" s="15">
        <v>3.796827246612879E-3</v>
      </c>
      <c r="M1183" s="15">
        <v>3.8732548115791177E-3</v>
      </c>
      <c r="N1183" s="15">
        <v>4.4147854460920262E-3</v>
      </c>
      <c r="O1183" s="15">
        <v>4.636209434258607E-3</v>
      </c>
      <c r="P1183" s="15">
        <v>4.5310767847494098E-3</v>
      </c>
      <c r="Q1183" s="15">
        <v>4.6077567804491066E-3</v>
      </c>
    </row>
    <row r="1184" spans="2:18" hidden="1" outlineLevel="2" x14ac:dyDescent="0.3">
      <c r="B1184" s="1" t="s">
        <v>44</v>
      </c>
      <c r="C1184" s="11" t="s">
        <v>324</v>
      </c>
      <c r="D1184" s="12" t="s">
        <v>27</v>
      </c>
      <c r="E1184" s="16">
        <v>3.6653618008816087E-3</v>
      </c>
      <c r="F1184" s="16">
        <v>3.2294316843276228E-3</v>
      </c>
      <c r="G1184" s="16">
        <v>3.1130293847375632E-3</v>
      </c>
      <c r="H1184" s="16">
        <v>3.1577373408373582E-3</v>
      </c>
      <c r="I1184" s="16">
        <v>3.5596017997191884E-3</v>
      </c>
      <c r="J1184" s="16">
        <v>3.402865136019409E-3</v>
      </c>
      <c r="K1184" s="16">
        <v>3.2908840257429412E-3</v>
      </c>
      <c r="L1184" s="16">
        <v>3.5718417388586558E-3</v>
      </c>
      <c r="M1184" s="16">
        <v>3.6067258978879899E-3</v>
      </c>
      <c r="N1184" s="16">
        <v>4.1706860198181565E-3</v>
      </c>
      <c r="O1184" s="16">
        <v>4.3893144134903601E-3</v>
      </c>
      <c r="P1184" s="16">
        <v>4.2694010089788037E-3</v>
      </c>
      <c r="Q1184" s="16">
        <v>4.3484110436111173E-3</v>
      </c>
    </row>
    <row r="1185" spans="2:18" hidden="1" outlineLevel="2" x14ac:dyDescent="0.3">
      <c r="B1185" s="1" t="s">
        <v>44</v>
      </c>
      <c r="C1185" s="7" t="s">
        <v>324</v>
      </c>
      <c r="D1185" s="8" t="s">
        <v>28</v>
      </c>
      <c r="E1185" s="15">
        <v>9.1128583053838325E-3</v>
      </c>
      <c r="F1185" s="15">
        <v>5.5338524655630618E-3</v>
      </c>
      <c r="G1185" s="15">
        <v>5.4108762935250751E-3</v>
      </c>
      <c r="H1185" s="15">
        <v>6.914287427732241E-3</v>
      </c>
      <c r="I1185" s="15">
        <v>5.3458649623857307E-3</v>
      </c>
      <c r="J1185" s="15">
        <v>8.1060597439880436E-3</v>
      </c>
      <c r="K1185" s="15">
        <v>9.7216346388716585E-3</v>
      </c>
      <c r="L1185" s="15">
        <v>1.0011677404573465E-2</v>
      </c>
      <c r="M1185" s="15">
        <v>1.1919428154622476E-2</v>
      </c>
      <c r="N1185" s="15">
        <v>1.1105032197047077E-2</v>
      </c>
      <c r="O1185" s="15">
        <v>1.123900068502987E-2</v>
      </c>
      <c r="P1185" s="15">
        <v>1.1834855994697569E-2</v>
      </c>
      <c r="Q1185" s="15">
        <v>1.2035163339688119E-2</v>
      </c>
    </row>
    <row r="1186" spans="2:18" hidden="1" outlineLevel="2" x14ac:dyDescent="0.3">
      <c r="B1186" s="1" t="s">
        <v>44</v>
      </c>
      <c r="C1186" s="11" t="s">
        <v>324</v>
      </c>
      <c r="D1186" s="12" t="s">
        <v>35</v>
      </c>
      <c r="E1186" s="16">
        <v>9.3325166802458684E-2</v>
      </c>
      <c r="F1186" s="16">
        <v>6.6441051723565847E-2</v>
      </c>
      <c r="G1186" s="16">
        <v>9.1583401159036015E-2</v>
      </c>
      <c r="H1186" s="16">
        <v>6.5732731238280079E-2</v>
      </c>
      <c r="I1186" s="16">
        <v>6.6362423755892297E-2</v>
      </c>
      <c r="J1186" s="16">
        <v>0.1055195901229037</v>
      </c>
      <c r="K1186" s="16">
        <v>9.4608081672549818E-2</v>
      </c>
      <c r="L1186" s="16">
        <v>8.8062958772676406E-2</v>
      </c>
      <c r="M1186" s="16">
        <v>0.12212652330909771</v>
      </c>
      <c r="N1186" s="16">
        <v>0.10720954251889384</v>
      </c>
      <c r="O1186" s="16">
        <v>0.10143350038219312</v>
      </c>
      <c r="P1186" s="16">
        <v>0.1237664656208447</v>
      </c>
      <c r="Q1186" s="16">
        <v>0.12332089925867419</v>
      </c>
    </row>
    <row r="1187" spans="2:18" hidden="1" outlineLevel="2" x14ac:dyDescent="0.3">
      <c r="C1187" s="4" t="s">
        <v>330</v>
      </c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  <c r="Q1187" s="6"/>
    </row>
    <row r="1188" spans="2:18" hidden="1" outlineLevel="2" x14ac:dyDescent="0.3">
      <c r="B1188" s="2" t="s">
        <v>46</v>
      </c>
      <c r="C1188" s="7" t="s">
        <v>324</v>
      </c>
      <c r="D1188" s="8" t="s">
        <v>22</v>
      </c>
      <c r="E1188" s="9">
        <v>1652295.4900000002</v>
      </c>
      <c r="F1188" s="9">
        <v>129768.63</v>
      </c>
      <c r="G1188" s="9">
        <v>131266.62000000005</v>
      </c>
      <c r="H1188" s="9">
        <v>131891.59000000008</v>
      </c>
      <c r="I1188" s="9">
        <v>132726.29999999993</v>
      </c>
      <c r="J1188" s="9">
        <v>130841.02000000005</v>
      </c>
      <c r="K1188" s="9">
        <v>129962.23000000007</v>
      </c>
      <c r="L1188" s="9">
        <v>134589.51000000013</v>
      </c>
      <c r="M1188" s="9">
        <v>135636.88000000006</v>
      </c>
      <c r="N1188" s="9">
        <v>145030.91000000003</v>
      </c>
      <c r="O1188" s="9">
        <v>140785.53999999998</v>
      </c>
      <c r="P1188" s="9">
        <v>150322.18999999997</v>
      </c>
      <c r="Q1188" s="9">
        <v>159474.06999999995</v>
      </c>
    </row>
    <row r="1189" spans="2:18" hidden="1" outlineLevel="2" x14ac:dyDescent="0.3">
      <c r="B1189" s="2" t="s">
        <v>46</v>
      </c>
      <c r="C1189" s="11" t="s">
        <v>324</v>
      </c>
      <c r="D1189" s="12" t="s">
        <v>23</v>
      </c>
      <c r="E1189" s="13">
        <v>1483547.7600000002</v>
      </c>
      <c r="F1189" s="13">
        <v>122439.34000000001</v>
      </c>
      <c r="G1189" s="13">
        <v>122979.46000000006</v>
      </c>
      <c r="H1189" s="13">
        <v>123115.17000000009</v>
      </c>
      <c r="I1189" s="13">
        <v>124080.66999999994</v>
      </c>
      <c r="J1189" s="13">
        <v>118306.40000000005</v>
      </c>
      <c r="K1189" s="13">
        <v>113233.18000000007</v>
      </c>
      <c r="L1189" s="13">
        <v>118223.58000000012</v>
      </c>
      <c r="M1189" s="13">
        <v>118232.19000000008</v>
      </c>
      <c r="N1189" s="13">
        <v>125881.89000000004</v>
      </c>
      <c r="O1189" s="13">
        <v>122952.19999999998</v>
      </c>
      <c r="P1189" s="13">
        <v>132487.75999999998</v>
      </c>
      <c r="Q1189" s="13">
        <v>141615.91999999995</v>
      </c>
      <c r="R1189" s="14"/>
    </row>
    <row r="1190" spans="2:18" hidden="1" outlineLevel="2" x14ac:dyDescent="0.3">
      <c r="B1190" s="2" t="s">
        <v>46</v>
      </c>
      <c r="C1190" s="7" t="s">
        <v>324</v>
      </c>
      <c r="D1190" s="8" t="s">
        <v>24</v>
      </c>
      <c r="E1190" s="9">
        <v>168747.72999999998</v>
      </c>
      <c r="F1190" s="9">
        <v>7329.2899999999991</v>
      </c>
      <c r="G1190" s="9">
        <v>8287.16</v>
      </c>
      <c r="H1190" s="9">
        <v>8776.42</v>
      </c>
      <c r="I1190" s="9">
        <v>8645.630000000001</v>
      </c>
      <c r="J1190" s="9">
        <v>12534.619999999999</v>
      </c>
      <c r="K1190" s="9">
        <v>16729.05</v>
      </c>
      <c r="L1190" s="9">
        <v>16365.93</v>
      </c>
      <c r="M1190" s="9">
        <v>17404.690000000002</v>
      </c>
      <c r="N1190" s="9">
        <v>19149.019999999997</v>
      </c>
      <c r="O1190" s="9">
        <v>17833.339999999993</v>
      </c>
      <c r="P1190" s="9">
        <v>17834.43</v>
      </c>
      <c r="Q1190" s="9">
        <v>17858.150000000001</v>
      </c>
    </row>
    <row r="1191" spans="2:18" hidden="1" outlineLevel="2" x14ac:dyDescent="0.3">
      <c r="C1191" s="4" t="s">
        <v>47</v>
      </c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  <c r="Q1191" s="6"/>
    </row>
    <row r="1192" spans="2:18" hidden="1" outlineLevel="2" x14ac:dyDescent="0.3">
      <c r="B1192" s="1" t="s">
        <v>47</v>
      </c>
      <c r="C1192" s="7" t="s">
        <v>324</v>
      </c>
      <c r="D1192" s="8" t="s">
        <v>26</v>
      </c>
      <c r="E1192" s="15">
        <v>2.8218365062810491E-3</v>
      </c>
      <c r="F1192" s="15">
        <v>2.8052533935033199E-3</v>
      </c>
      <c r="G1192" s="15">
        <v>2.5045382435134197E-3</v>
      </c>
      <c r="H1192" s="15">
        <v>2.5002758132676309E-3</v>
      </c>
      <c r="I1192" s="15">
        <v>2.781939030718412E-3</v>
      </c>
      <c r="J1192" s="15">
        <v>2.6693469677187358E-3</v>
      </c>
      <c r="K1192" s="15">
        <v>2.6004305107318374E-3</v>
      </c>
      <c r="L1192" s="15">
        <v>2.778629088293088E-3</v>
      </c>
      <c r="M1192" s="15">
        <v>2.8518722826178311E-3</v>
      </c>
      <c r="N1192" s="15">
        <v>2.9447498700231434E-3</v>
      </c>
      <c r="O1192" s="15">
        <v>3.0586126778514534E-3</v>
      </c>
      <c r="P1192" s="15">
        <v>3.1537561595711156E-3</v>
      </c>
      <c r="Q1192" s="15">
        <v>3.2900328975129091E-3</v>
      </c>
    </row>
    <row r="1193" spans="2:18" hidden="1" outlineLevel="2" x14ac:dyDescent="0.3">
      <c r="B1193" s="1" t="s">
        <v>47</v>
      </c>
      <c r="C1193" s="11" t="s">
        <v>324</v>
      </c>
      <c r="D1193" s="12" t="s">
        <v>27</v>
      </c>
      <c r="E1193" s="16">
        <v>2.6221852558773831E-3</v>
      </c>
      <c r="F1193" s="16">
        <v>2.7263226829858005E-3</v>
      </c>
      <c r="G1193" s="16">
        <v>2.4282269017264807E-3</v>
      </c>
      <c r="H1193" s="16">
        <v>2.409266994747044E-3</v>
      </c>
      <c r="I1193" s="16">
        <v>2.6981607797579906E-3</v>
      </c>
      <c r="J1193" s="16">
        <v>2.4965156493506682E-3</v>
      </c>
      <c r="K1193" s="16">
        <v>2.3484965531480775E-3</v>
      </c>
      <c r="L1193" s="16">
        <v>2.5291092796909742E-3</v>
      </c>
      <c r="M1193" s="16">
        <v>2.5682710462834077E-3</v>
      </c>
      <c r="N1193" s="16">
        <v>2.6491983574156125E-3</v>
      </c>
      <c r="O1193" s="16">
        <v>2.7710594979826857E-3</v>
      </c>
      <c r="P1193" s="16">
        <v>2.8791758462865104E-3</v>
      </c>
      <c r="Q1193" s="16">
        <v>3.0236250161130305E-3</v>
      </c>
    </row>
    <row r="1194" spans="2:18" hidden="1" outlineLevel="2" x14ac:dyDescent="0.3">
      <c r="B1194" s="1" t="s">
        <v>47</v>
      </c>
      <c r="C1194" s="7" t="s">
        <v>324</v>
      </c>
      <c r="D1194" s="8" t="s">
        <v>28</v>
      </c>
      <c r="E1194" s="15">
        <v>8.5349653505839423E-3</v>
      </c>
      <c r="F1194" s="15">
        <v>5.4328131077645047E-3</v>
      </c>
      <c r="G1194" s="15">
        <v>4.6933614383629692E-3</v>
      </c>
      <c r="H1194" s="15">
        <v>5.31858753995537E-3</v>
      </c>
      <c r="I1194" s="15">
        <v>5.0181668490458919E-3</v>
      </c>
      <c r="J1194" s="15">
        <v>7.7017238793169705E-3</v>
      </c>
      <c r="K1194" s="15">
        <v>9.4942478276290633E-3</v>
      </c>
      <c r="L1194" s="15">
        <v>9.6711984692470811E-3</v>
      </c>
      <c r="M1194" s="15">
        <v>1.141343761617339E-2</v>
      </c>
      <c r="N1194" s="15">
        <v>1.1045189011342178E-2</v>
      </c>
      <c r="O1194" s="15">
        <v>1.0748737874629585E-2</v>
      </c>
      <c r="P1194" s="15">
        <v>1.0817721147248141E-2</v>
      </c>
      <c r="Q1194" s="15">
        <v>1.0919692323835072E-2</v>
      </c>
    </row>
    <row r="1195" spans="2:18" hidden="1" outlineLevel="2" x14ac:dyDescent="0.3">
      <c r="B1195" s="1" t="s">
        <v>47</v>
      </c>
      <c r="C1195" s="11" t="s">
        <v>324</v>
      </c>
      <c r="D1195" s="12" t="s">
        <v>35</v>
      </c>
      <c r="E1195" s="16">
        <v>7.5456567725495166E-2</v>
      </c>
      <c r="F1195" s="16">
        <v>6.0561380664342718E-2</v>
      </c>
      <c r="G1195" s="16">
        <v>7.9142253619083572E-2</v>
      </c>
      <c r="H1195" s="16">
        <v>5.370987433812207E-2</v>
      </c>
      <c r="I1195" s="16">
        <v>5.4562045041633339E-2</v>
      </c>
      <c r="J1195" s="16">
        <v>8.8478124157209348E-2</v>
      </c>
      <c r="K1195" s="16">
        <v>7.7248355007095024E-2</v>
      </c>
      <c r="L1195" s="16">
        <v>7.0670498867490036E-2</v>
      </c>
      <c r="M1195" s="16">
        <v>0.10243115486692636</v>
      </c>
      <c r="N1195" s="16">
        <v>8.0098191825179382E-2</v>
      </c>
      <c r="O1195" s="16">
        <v>7.4471933183427791E-2</v>
      </c>
      <c r="P1195" s="16">
        <v>9.8312741958019104E-2</v>
      </c>
      <c r="Q1195" s="16">
        <v>0.1004400044185676</v>
      </c>
    </row>
    <row r="1196" spans="2:18" hidden="1" outlineLevel="2" x14ac:dyDescent="0.3">
      <c r="C1196" s="4" t="s">
        <v>331</v>
      </c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  <c r="Q1196" s="6"/>
    </row>
    <row r="1197" spans="2:18" hidden="1" outlineLevel="2" x14ac:dyDescent="0.3">
      <c r="B1197" s="2" t="s">
        <v>49</v>
      </c>
      <c r="C1197" s="7" t="s">
        <v>324</v>
      </c>
      <c r="D1197" s="8" t="s">
        <v>22</v>
      </c>
      <c r="E1197" s="9">
        <v>1170870.1625000001</v>
      </c>
      <c r="F1197" s="9">
        <v>84035.379999999961</v>
      </c>
      <c r="G1197" s="9">
        <v>94451.400000000052</v>
      </c>
      <c r="H1197" s="9">
        <v>93716.91</v>
      </c>
      <c r="I1197" s="9">
        <v>91794.150000000009</v>
      </c>
      <c r="J1197" s="9">
        <v>93269.510000000082</v>
      </c>
      <c r="K1197" s="9">
        <v>95983.370000000024</v>
      </c>
      <c r="L1197" s="9">
        <v>97580.099999999948</v>
      </c>
      <c r="M1197" s="9">
        <v>96447.549999999959</v>
      </c>
      <c r="N1197" s="9">
        <v>107189.79999999999</v>
      </c>
      <c r="O1197" s="9">
        <v>101310.0325000001</v>
      </c>
      <c r="P1197" s="9">
        <v>111261.80999999997</v>
      </c>
      <c r="Q1197" s="9">
        <v>103830.15000000001</v>
      </c>
    </row>
    <row r="1198" spans="2:18" hidden="1" outlineLevel="2" x14ac:dyDescent="0.3">
      <c r="B1198" s="2" t="s">
        <v>49</v>
      </c>
      <c r="C1198" s="11" t="s">
        <v>324</v>
      </c>
      <c r="D1198" s="12" t="s">
        <v>23</v>
      </c>
      <c r="E1198" s="13">
        <v>1060282.1425000001</v>
      </c>
      <c r="F1198" s="13">
        <v>79683.40999999996</v>
      </c>
      <c r="G1198" s="13">
        <v>89408.840000000055</v>
      </c>
      <c r="H1198" s="13">
        <v>88502.47</v>
      </c>
      <c r="I1198" s="13">
        <v>86311.290000000008</v>
      </c>
      <c r="J1198" s="13">
        <v>85566.600000000079</v>
      </c>
      <c r="K1198" s="13">
        <v>84628.900000000023</v>
      </c>
      <c r="L1198" s="13">
        <v>86611.829999999944</v>
      </c>
      <c r="M1198" s="13">
        <v>84916.489999999962</v>
      </c>
      <c r="N1198" s="13">
        <v>94471.18</v>
      </c>
      <c r="O1198" s="13">
        <v>89366.8725000001</v>
      </c>
      <c r="P1198" s="13">
        <v>99127.969999999972</v>
      </c>
      <c r="Q1198" s="13">
        <v>91686.290000000008</v>
      </c>
      <c r="R1198" s="14"/>
    </row>
    <row r="1199" spans="2:18" hidden="1" outlineLevel="2" x14ac:dyDescent="0.3">
      <c r="B1199" s="2" t="s">
        <v>49</v>
      </c>
      <c r="C1199" s="7" t="s">
        <v>324</v>
      </c>
      <c r="D1199" s="8" t="s">
        <v>24</v>
      </c>
      <c r="E1199" s="9">
        <v>110588.01999999999</v>
      </c>
      <c r="F1199" s="9">
        <v>4351.9699999999993</v>
      </c>
      <c r="G1199" s="9">
        <v>5042.5599999999995</v>
      </c>
      <c r="H1199" s="9">
        <v>5214.4399999999987</v>
      </c>
      <c r="I1199" s="9">
        <v>5482.8599999999988</v>
      </c>
      <c r="J1199" s="9">
        <v>7702.9100000000008</v>
      </c>
      <c r="K1199" s="9">
        <v>11354.47</v>
      </c>
      <c r="L1199" s="9">
        <v>10968.269999999999</v>
      </c>
      <c r="M1199" s="9">
        <v>11531.06</v>
      </c>
      <c r="N1199" s="9">
        <v>12718.62</v>
      </c>
      <c r="O1199" s="9">
        <v>11943.159999999998</v>
      </c>
      <c r="P1199" s="9">
        <v>12133.839999999998</v>
      </c>
      <c r="Q1199" s="9">
        <v>12143.859999999999</v>
      </c>
    </row>
    <row r="1200" spans="2:18" hidden="1" outlineLevel="2" x14ac:dyDescent="0.3">
      <c r="C1200" s="4" t="s">
        <v>50</v>
      </c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  <c r="Q1200" s="6"/>
    </row>
    <row r="1201" spans="2:18" hidden="1" outlineLevel="2" x14ac:dyDescent="0.3">
      <c r="B1201" s="1" t="s">
        <v>50</v>
      </c>
      <c r="C1201" s="7" t="s">
        <v>324</v>
      </c>
      <c r="D1201" s="8" t="s">
        <v>26</v>
      </c>
      <c r="E1201" s="15">
        <v>1.9996448508479096E-3</v>
      </c>
      <c r="F1201" s="15">
        <v>1.8166218979066119E-3</v>
      </c>
      <c r="G1201" s="15">
        <v>1.8021119417364708E-3</v>
      </c>
      <c r="H1201" s="15">
        <v>1.7765963953211817E-3</v>
      </c>
      <c r="I1201" s="15">
        <v>1.9240024673076901E-3</v>
      </c>
      <c r="J1201" s="15">
        <v>1.9028335586126768E-3</v>
      </c>
      <c r="K1201" s="15">
        <v>1.9205432522269189E-3</v>
      </c>
      <c r="L1201" s="15">
        <v>2.0145619394746884E-3</v>
      </c>
      <c r="M1201" s="15">
        <v>2.027885738535103E-3</v>
      </c>
      <c r="N1201" s="15">
        <v>2.1764129427154985E-3</v>
      </c>
      <c r="O1201" s="15">
        <v>2.2009941489590703E-3</v>
      </c>
      <c r="P1201" s="15">
        <v>2.3342702671676823E-3</v>
      </c>
      <c r="Q1201" s="15">
        <v>2.1420699255603128E-3</v>
      </c>
    </row>
    <row r="1202" spans="2:18" hidden="1" outlineLevel="2" x14ac:dyDescent="0.3">
      <c r="B1202" s="1" t="s">
        <v>50</v>
      </c>
      <c r="C1202" s="11" t="s">
        <v>324</v>
      </c>
      <c r="D1202" s="12" t="s">
        <v>27</v>
      </c>
      <c r="E1202" s="16">
        <v>1.8740591143042017E-3</v>
      </c>
      <c r="F1202" s="16">
        <v>1.7742882977044587E-3</v>
      </c>
      <c r="G1202" s="16">
        <v>1.7653757020900779E-3</v>
      </c>
      <c r="H1202" s="16">
        <v>1.7319236932750877E-3</v>
      </c>
      <c r="I1202" s="16">
        <v>1.8768575115553309E-3</v>
      </c>
      <c r="J1202" s="16">
        <v>1.8056365163822835E-3</v>
      </c>
      <c r="K1202" s="16">
        <v>1.7552335803579242E-3</v>
      </c>
      <c r="L1202" s="16">
        <v>1.8528518844042512E-3</v>
      </c>
      <c r="M1202" s="16">
        <v>1.8445785586735243E-3</v>
      </c>
      <c r="N1202" s="16">
        <v>1.9881564765123448E-3</v>
      </c>
      <c r="O1202" s="16">
        <v>2.0141235443215571E-3</v>
      </c>
      <c r="P1202" s="16">
        <v>2.1542130149639015E-3</v>
      </c>
      <c r="Q1202" s="16">
        <v>1.9575833005116522E-3</v>
      </c>
    </row>
    <row r="1203" spans="2:18" hidden="1" outlineLevel="2" x14ac:dyDescent="0.3">
      <c r="B1203" s="1" t="s">
        <v>50</v>
      </c>
      <c r="C1203" s="7" t="s">
        <v>324</v>
      </c>
      <c r="D1203" s="8" t="s">
        <v>28</v>
      </c>
      <c r="E1203" s="15">
        <v>5.5933488343202246E-3</v>
      </c>
      <c r="F1203" s="15">
        <v>3.2258840434200163E-3</v>
      </c>
      <c r="G1203" s="15">
        <v>2.8558102721115042E-3</v>
      </c>
      <c r="H1203" s="15">
        <v>3.1599964007926777E-3</v>
      </c>
      <c r="I1203" s="15">
        <v>3.1824061739815085E-3</v>
      </c>
      <c r="J1203" s="15">
        <v>4.7329465023454639E-3</v>
      </c>
      <c r="K1203" s="15">
        <v>6.4440092014417657E-3</v>
      </c>
      <c r="L1203" s="15">
        <v>6.481533040547569E-3</v>
      </c>
      <c r="M1203" s="15">
        <v>7.5616994016183174E-3</v>
      </c>
      <c r="N1203" s="15">
        <v>7.3361227813975279E-3</v>
      </c>
      <c r="O1203" s="15">
        <v>7.1985335464226615E-3</v>
      </c>
      <c r="P1203" s="15">
        <v>7.359949130155849E-3</v>
      </c>
      <c r="Q1203" s="15">
        <v>7.4255852271219438E-3</v>
      </c>
    </row>
    <row r="1204" spans="2:18" hidden="1" outlineLevel="2" x14ac:dyDescent="0.3">
      <c r="B1204" s="1" t="s">
        <v>50</v>
      </c>
      <c r="C1204" s="11" t="s">
        <v>324</v>
      </c>
      <c r="D1204" s="12" t="s">
        <v>35</v>
      </c>
      <c r="E1204" s="16">
        <v>5.7835001387550572E-2</v>
      </c>
      <c r="F1204" s="16">
        <v>4.1746474634579221E-2</v>
      </c>
      <c r="G1204" s="16">
        <v>6.1840068788973433E-2</v>
      </c>
      <c r="H1204" s="16">
        <v>4.0330228707046743E-2</v>
      </c>
      <c r="I1204" s="16">
        <v>3.9913115003173447E-2</v>
      </c>
      <c r="J1204" s="16">
        <v>6.9193386196258894E-2</v>
      </c>
      <c r="K1204" s="16">
        <v>6.1827722809424737E-2</v>
      </c>
      <c r="L1204" s="16">
        <v>5.5133870273098594E-2</v>
      </c>
      <c r="M1204" s="16">
        <v>8.11479790127244E-2</v>
      </c>
      <c r="N1204" s="16">
        <v>6.4353789903762268E-2</v>
      </c>
      <c r="O1204" s="16">
        <v>5.7902516366913188E-2</v>
      </c>
      <c r="P1204" s="16">
        <v>8.0700625836011716E-2</v>
      </c>
      <c r="Q1204" s="16">
        <v>7.2695912575824737E-2</v>
      </c>
    </row>
    <row r="1205" spans="2:18" hidden="1" outlineLevel="2" x14ac:dyDescent="0.3">
      <c r="C1205" s="4" t="s">
        <v>332</v>
      </c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  <c r="Q1205" s="6"/>
    </row>
    <row r="1206" spans="2:18" hidden="1" outlineLevel="2" x14ac:dyDescent="0.3">
      <c r="B1206" s="2" t="s">
        <v>52</v>
      </c>
      <c r="C1206" s="7" t="s">
        <v>324</v>
      </c>
      <c r="D1206" s="8" t="s">
        <v>22</v>
      </c>
      <c r="E1206" s="9">
        <v>837691.34000000032</v>
      </c>
      <c r="F1206" s="9">
        <v>58261.70999999997</v>
      </c>
      <c r="G1206" s="9">
        <v>65333.190000000039</v>
      </c>
      <c r="H1206" s="9">
        <v>68570.009999999995</v>
      </c>
      <c r="I1206" s="9">
        <v>72470.800000000017</v>
      </c>
      <c r="J1206" s="9">
        <v>61060.900000000038</v>
      </c>
      <c r="K1206" s="9">
        <v>68823.460000000021</v>
      </c>
      <c r="L1206" s="9">
        <v>65211.549999999988</v>
      </c>
      <c r="M1206" s="9">
        <v>65204.240000000034</v>
      </c>
      <c r="N1206" s="9">
        <v>85987.810000000085</v>
      </c>
      <c r="O1206" s="9">
        <v>72272.550000000017</v>
      </c>
      <c r="P1206" s="9">
        <v>80309.080000000045</v>
      </c>
      <c r="Q1206" s="9">
        <v>74186.040000000023</v>
      </c>
    </row>
    <row r="1207" spans="2:18" hidden="1" outlineLevel="2" x14ac:dyDescent="0.3">
      <c r="B1207" s="2" t="s">
        <v>52</v>
      </c>
      <c r="C1207" s="11" t="s">
        <v>324</v>
      </c>
      <c r="D1207" s="12" t="s">
        <v>23</v>
      </c>
      <c r="E1207" s="13">
        <v>714691.81000000029</v>
      </c>
      <c r="F1207" s="13">
        <v>52540.979999999967</v>
      </c>
      <c r="G1207" s="13">
        <v>58607.370000000039</v>
      </c>
      <c r="H1207" s="13">
        <v>61567.33</v>
      </c>
      <c r="I1207" s="13">
        <v>65465.49000000002</v>
      </c>
      <c r="J1207" s="13">
        <v>52108.620000000039</v>
      </c>
      <c r="K1207" s="13">
        <v>57108.490000000027</v>
      </c>
      <c r="L1207" s="13">
        <v>53906.029999999992</v>
      </c>
      <c r="M1207" s="13">
        <v>52871.530000000028</v>
      </c>
      <c r="N1207" s="13">
        <v>72061.94000000009</v>
      </c>
      <c r="O1207" s="13">
        <v>59661.550000000017</v>
      </c>
      <c r="P1207" s="13">
        <v>67478.350000000049</v>
      </c>
      <c r="Q1207" s="13">
        <v>61314.130000000026</v>
      </c>
      <c r="R1207" s="14"/>
    </row>
    <row r="1208" spans="2:18" hidden="1" outlineLevel="2" x14ac:dyDescent="0.3">
      <c r="B1208" s="2" t="s">
        <v>52</v>
      </c>
      <c r="C1208" s="7" t="s">
        <v>324</v>
      </c>
      <c r="D1208" s="8" t="s">
        <v>24</v>
      </c>
      <c r="E1208" s="9">
        <v>122999.53000000003</v>
      </c>
      <c r="F1208" s="9">
        <v>5720.7300000000005</v>
      </c>
      <c r="G1208" s="9">
        <v>6725.82</v>
      </c>
      <c r="H1208" s="9">
        <v>7002.6799999999994</v>
      </c>
      <c r="I1208" s="9">
        <v>7005.3099999999995</v>
      </c>
      <c r="J1208" s="9">
        <v>8952.2800000000025</v>
      </c>
      <c r="K1208" s="9">
        <v>11714.97</v>
      </c>
      <c r="L1208" s="9">
        <v>11305.52</v>
      </c>
      <c r="M1208" s="9">
        <v>12332.710000000003</v>
      </c>
      <c r="N1208" s="9">
        <v>13925.87</v>
      </c>
      <c r="O1208" s="9">
        <v>12611.000000000005</v>
      </c>
      <c r="P1208" s="9">
        <v>12830.730000000003</v>
      </c>
      <c r="Q1208" s="9">
        <v>12871.910000000002</v>
      </c>
    </row>
    <row r="1209" spans="2:18" hidden="1" outlineLevel="2" x14ac:dyDescent="0.3">
      <c r="C1209" s="4" t="s">
        <v>53</v>
      </c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  <c r="Q1209" s="6"/>
    </row>
    <row r="1210" spans="2:18" hidden="1" outlineLevel="2" x14ac:dyDescent="0.3">
      <c r="B1210" s="1" t="s">
        <v>53</v>
      </c>
      <c r="C1210" s="7" t="s">
        <v>324</v>
      </c>
      <c r="D1210" s="8" t="s">
        <v>26</v>
      </c>
      <c r="E1210" s="15">
        <v>1.4306327279314252E-3</v>
      </c>
      <c r="F1210" s="15">
        <v>1.2594635520834752E-3</v>
      </c>
      <c r="G1210" s="15">
        <v>1.2465428981543712E-3</v>
      </c>
      <c r="H1210" s="15">
        <v>1.2998852885048959E-3</v>
      </c>
      <c r="I1210" s="15">
        <v>1.5189856652930735E-3</v>
      </c>
      <c r="J1210" s="15">
        <v>1.2457311037561232E-3</v>
      </c>
      <c r="K1210" s="15">
        <v>1.3770972169231948E-3</v>
      </c>
      <c r="L1210" s="15">
        <v>1.346306333403539E-3</v>
      </c>
      <c r="M1210" s="15">
        <v>1.3709705263432843E-3</v>
      </c>
      <c r="N1210" s="15">
        <v>1.745921557832568E-3</v>
      </c>
      <c r="O1210" s="15">
        <v>1.5701451845882264E-3</v>
      </c>
      <c r="P1210" s="15">
        <v>1.684882689105911E-3</v>
      </c>
      <c r="Q1210" s="15">
        <v>1.5304965386298143E-3</v>
      </c>
    </row>
    <row r="1211" spans="2:18" hidden="1" outlineLevel="2" x14ac:dyDescent="0.3">
      <c r="B1211" s="1" t="s">
        <v>53</v>
      </c>
      <c r="C1211" s="11" t="s">
        <v>324</v>
      </c>
      <c r="D1211" s="12" t="s">
        <v>27</v>
      </c>
      <c r="E1211" s="16">
        <v>1.2632248028727573E-3</v>
      </c>
      <c r="F1211" s="16">
        <v>1.1699153683799926E-3</v>
      </c>
      <c r="G1211" s="16">
        <v>1.1572013121007158E-3</v>
      </c>
      <c r="H1211" s="16">
        <v>1.204824199354957E-3</v>
      </c>
      <c r="I1211" s="16">
        <v>1.4235611199201218E-3</v>
      </c>
      <c r="J1211" s="16">
        <v>1.0996022640877186E-3</v>
      </c>
      <c r="K1211" s="16">
        <v>1.1844504580767886E-3</v>
      </c>
      <c r="L1211" s="16">
        <v>1.1531899195092881E-3</v>
      </c>
      <c r="M1211" s="16">
        <v>1.1484894229879744E-3</v>
      </c>
      <c r="N1211" s="16">
        <v>1.51655153159984E-3</v>
      </c>
      <c r="O1211" s="16">
        <v>1.3446339698831656E-3</v>
      </c>
      <c r="P1211" s="16">
        <v>1.4664149765024898E-3</v>
      </c>
      <c r="Q1211" s="16">
        <v>1.3091108493254614E-3</v>
      </c>
    </row>
    <row r="1212" spans="2:18" hidden="1" outlineLevel="2" x14ac:dyDescent="0.3">
      <c r="B1212" s="1" t="s">
        <v>53</v>
      </c>
      <c r="C1212" s="7" t="s">
        <v>324</v>
      </c>
      <c r="D1212" s="8" t="s">
        <v>28</v>
      </c>
      <c r="E1212" s="15">
        <v>6.2211013249666262E-3</v>
      </c>
      <c r="F1212" s="15">
        <v>4.2404730785630855E-3</v>
      </c>
      <c r="G1212" s="15">
        <v>3.809110024347355E-3</v>
      </c>
      <c r="H1212" s="15">
        <v>4.2436855339984493E-3</v>
      </c>
      <c r="I1212" s="15">
        <v>4.0660789797030026E-3</v>
      </c>
      <c r="J1212" s="15">
        <v>5.5006046174779734E-3</v>
      </c>
      <c r="K1212" s="15">
        <v>6.6486039836834519E-3</v>
      </c>
      <c r="L1212" s="15">
        <v>6.6808258203500974E-3</v>
      </c>
      <c r="M1212" s="15">
        <v>8.087395766506484E-3</v>
      </c>
      <c r="N1212" s="15">
        <v>8.0324667422865363E-3</v>
      </c>
      <c r="O1212" s="15">
        <v>7.6010625792450439E-3</v>
      </c>
      <c r="P1212" s="15">
        <v>7.7826574359612941E-3</v>
      </c>
      <c r="Q1212" s="15">
        <v>7.8707647107956816E-3</v>
      </c>
    </row>
    <row r="1213" spans="2:18" hidden="1" outlineLevel="2" x14ac:dyDescent="0.3">
      <c r="B1213" s="1" t="s">
        <v>53</v>
      </c>
      <c r="C1213" s="11" t="s">
        <v>324</v>
      </c>
      <c r="D1213" s="12" t="s">
        <v>35</v>
      </c>
      <c r="E1213" s="16">
        <v>4.3917647742947097E-2</v>
      </c>
      <c r="F1213" s="16">
        <v>3.0203720291338089E-2</v>
      </c>
      <c r="G1213" s="16">
        <v>4.5595139411623499E-2</v>
      </c>
      <c r="H1213" s="16">
        <v>3.0748584057505812E-2</v>
      </c>
      <c r="I1213" s="16">
        <v>3.282110035693097E-2</v>
      </c>
      <c r="J1213" s="16">
        <v>4.8666333764944156E-2</v>
      </c>
      <c r="K1213" s="16">
        <v>4.7254281489905126E-2</v>
      </c>
      <c r="L1213" s="16">
        <v>3.8995227907219751E-2</v>
      </c>
      <c r="M1213" s="16">
        <v>5.9705834199256742E-2</v>
      </c>
      <c r="N1213" s="16">
        <v>5.5175451174270307E-2</v>
      </c>
      <c r="O1213" s="16">
        <v>4.3845246676231291E-2</v>
      </c>
      <c r="P1213" s="16">
        <v>6.3363399325388925E-2</v>
      </c>
      <c r="Q1213" s="16">
        <v>5.6012702447292596E-2</v>
      </c>
    </row>
    <row r="1214" spans="2:18" hidden="1" outlineLevel="2" x14ac:dyDescent="0.3">
      <c r="C1214" s="4" t="s">
        <v>333</v>
      </c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  <c r="Q1214" s="6"/>
    </row>
    <row r="1215" spans="2:18" hidden="1" outlineLevel="2" x14ac:dyDescent="0.3">
      <c r="B1215" s="2" t="s">
        <v>55</v>
      </c>
      <c r="C1215" s="7" t="s">
        <v>324</v>
      </c>
      <c r="D1215" s="8" t="s">
        <v>22</v>
      </c>
      <c r="E1215" s="9">
        <v>1876868.6499999987</v>
      </c>
      <c r="F1215" s="9">
        <v>135415.71000000014</v>
      </c>
      <c r="G1215" s="9">
        <v>147757.21999999997</v>
      </c>
      <c r="H1215" s="9">
        <v>156950.25999999978</v>
      </c>
      <c r="I1215" s="9">
        <v>158806.85999999975</v>
      </c>
      <c r="J1215" s="9">
        <v>146460.45000000019</v>
      </c>
      <c r="K1215" s="9">
        <v>150890.27999999991</v>
      </c>
      <c r="L1215" s="9">
        <v>153319.30999999991</v>
      </c>
      <c r="M1215" s="9">
        <v>164954.27999999974</v>
      </c>
      <c r="N1215" s="9">
        <v>172804.3899999999</v>
      </c>
      <c r="O1215" s="9">
        <v>156645.24999999985</v>
      </c>
      <c r="P1215" s="9">
        <v>160749.14999999976</v>
      </c>
      <c r="Q1215" s="9">
        <v>172115.4899999999</v>
      </c>
    </row>
    <row r="1216" spans="2:18" hidden="1" outlineLevel="2" x14ac:dyDescent="0.3">
      <c r="B1216" s="2" t="s">
        <v>55</v>
      </c>
      <c r="C1216" s="11" t="s">
        <v>324</v>
      </c>
      <c r="D1216" s="12" t="s">
        <v>23</v>
      </c>
      <c r="E1216" s="13">
        <v>1712231.7999999989</v>
      </c>
      <c r="F1216" s="13">
        <v>127196.00000000015</v>
      </c>
      <c r="G1216" s="13">
        <v>138089.98999999996</v>
      </c>
      <c r="H1216" s="13">
        <v>147170.32999999978</v>
      </c>
      <c r="I1216" s="13">
        <v>148770.66999999975</v>
      </c>
      <c r="J1216" s="13">
        <v>133879.9700000002</v>
      </c>
      <c r="K1216" s="13">
        <v>135313.08999999991</v>
      </c>
      <c r="L1216" s="13">
        <v>138341.75999999992</v>
      </c>
      <c r="M1216" s="13">
        <v>148775.37999999974</v>
      </c>
      <c r="N1216" s="13">
        <v>154863.47999999989</v>
      </c>
      <c r="O1216" s="13">
        <v>140132.58999999985</v>
      </c>
      <c r="P1216" s="13">
        <v>144121.23999999976</v>
      </c>
      <c r="Q1216" s="13">
        <v>155577.2999999999</v>
      </c>
      <c r="R1216" s="14"/>
    </row>
    <row r="1217" spans="2:17" hidden="1" outlineLevel="2" x14ac:dyDescent="0.3">
      <c r="B1217" s="2" t="s">
        <v>55</v>
      </c>
      <c r="C1217" s="7" t="s">
        <v>324</v>
      </c>
      <c r="D1217" s="8" t="s">
        <v>24</v>
      </c>
      <c r="E1217" s="9">
        <v>164636.84999999998</v>
      </c>
      <c r="F1217" s="9">
        <v>8219.7099999999937</v>
      </c>
      <c r="G1217" s="9">
        <v>9667.2300000000014</v>
      </c>
      <c r="H1217" s="9">
        <v>9779.93</v>
      </c>
      <c r="I1217" s="9">
        <v>10036.189999999993</v>
      </c>
      <c r="J1217" s="9">
        <v>12580.479999999994</v>
      </c>
      <c r="K1217" s="9">
        <v>15577.19</v>
      </c>
      <c r="L1217" s="9">
        <v>14977.550000000001</v>
      </c>
      <c r="M1217" s="9">
        <v>16178.899999999996</v>
      </c>
      <c r="N1217" s="9">
        <v>17940.910000000003</v>
      </c>
      <c r="O1217" s="9">
        <v>16512.659999999996</v>
      </c>
      <c r="P1217" s="9">
        <v>16627.91</v>
      </c>
      <c r="Q1217" s="9">
        <v>16538.189999999999</v>
      </c>
    </row>
    <row r="1218" spans="2:17" hidden="1" outlineLevel="2" x14ac:dyDescent="0.3">
      <c r="C1218" s="4" t="s">
        <v>56</v>
      </c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  <c r="Q1218" s="6"/>
    </row>
    <row r="1219" spans="2:17" hidden="1" outlineLevel="2" x14ac:dyDescent="0.3">
      <c r="B1219" s="1" t="s">
        <v>56</v>
      </c>
      <c r="C1219" s="7" t="s">
        <v>324</v>
      </c>
      <c r="D1219" s="8" t="s">
        <v>26</v>
      </c>
      <c r="E1219" s="15">
        <v>3.2053688375463791E-3</v>
      </c>
      <c r="F1219" s="15">
        <v>2.9273282765731735E-3</v>
      </c>
      <c r="G1219" s="15">
        <v>2.8191752651605239E-3</v>
      </c>
      <c r="H1219" s="15">
        <v>2.9753143393302429E-3</v>
      </c>
      <c r="I1219" s="15">
        <v>3.3285867396275954E-3</v>
      </c>
      <c r="J1219" s="15">
        <v>2.9880060404468096E-3</v>
      </c>
      <c r="K1219" s="15">
        <v>3.019182480054932E-3</v>
      </c>
      <c r="L1219" s="15">
        <v>3.1653097969004027E-3</v>
      </c>
      <c r="M1219" s="15">
        <v>3.4682937194602226E-3</v>
      </c>
      <c r="N1219" s="15">
        <v>3.5086707033137156E-3</v>
      </c>
      <c r="O1219" s="15">
        <v>3.4031701520994984E-3</v>
      </c>
      <c r="P1219" s="15">
        <v>3.3725135454607236E-3</v>
      </c>
      <c r="Q1219" s="15">
        <v>3.5508319582710467E-3</v>
      </c>
    </row>
    <row r="1220" spans="2:17" hidden="1" outlineLevel="2" x14ac:dyDescent="0.3">
      <c r="B1220" s="1" t="s">
        <v>56</v>
      </c>
      <c r="C1220" s="11" t="s">
        <v>324</v>
      </c>
      <c r="D1220" s="12" t="s">
        <v>27</v>
      </c>
      <c r="E1220" s="16">
        <v>3.0263865455901393E-3</v>
      </c>
      <c r="F1220" s="16">
        <v>2.8322379064201278E-3</v>
      </c>
      <c r="G1220" s="16">
        <v>2.7265840049805097E-3</v>
      </c>
      <c r="H1220" s="16">
        <v>2.8800075463895308E-3</v>
      </c>
      <c r="I1220" s="16">
        <v>3.2350501248286155E-3</v>
      </c>
      <c r="J1220" s="16">
        <v>2.8251509659629431E-3</v>
      </c>
      <c r="K1220" s="16">
        <v>2.8064417643381139E-3</v>
      </c>
      <c r="L1220" s="16">
        <v>2.9594893758485494E-3</v>
      </c>
      <c r="M1220" s="16">
        <v>3.2317383349983676E-3</v>
      </c>
      <c r="N1220" s="16">
        <v>3.2591191381037029E-3</v>
      </c>
      <c r="O1220" s="16">
        <v>3.158265931771966E-3</v>
      </c>
      <c r="P1220" s="16">
        <v>3.1319904053390339E-3</v>
      </c>
      <c r="Q1220" s="16">
        <v>3.3217128146279151E-3</v>
      </c>
    </row>
    <row r="1221" spans="2:17" hidden="1" outlineLevel="2" x14ac:dyDescent="0.3">
      <c r="B1221" s="1" t="s">
        <v>56</v>
      </c>
      <c r="C1221" s="7" t="s">
        <v>324</v>
      </c>
      <c r="D1221" s="8" t="s">
        <v>28</v>
      </c>
      <c r="E1221" s="15">
        <v>8.3270442226350879E-3</v>
      </c>
      <c r="F1221" s="15">
        <v>6.092834125818865E-3</v>
      </c>
      <c r="G1221" s="15">
        <v>5.4749521546326677E-3</v>
      </c>
      <c r="H1221" s="15">
        <v>5.9267234065411324E-3</v>
      </c>
      <c r="I1221" s="15">
        <v>5.8252869887707257E-3</v>
      </c>
      <c r="J1221" s="15">
        <v>7.7299019219784501E-3</v>
      </c>
      <c r="K1221" s="15">
        <v>8.8405320277042138E-3</v>
      </c>
      <c r="L1221" s="15">
        <v>8.8507563354524692E-3</v>
      </c>
      <c r="M1221" s="15">
        <v>1.0609603839442563E-2</v>
      </c>
      <c r="N1221" s="15">
        <v>1.0348349000913836E-2</v>
      </c>
      <c r="O1221" s="15">
        <v>9.95272080007901E-3</v>
      </c>
      <c r="P1221" s="15">
        <v>1.0085889688739077E-2</v>
      </c>
      <c r="Q1221" s="15">
        <v>1.0112578648579271E-2</v>
      </c>
    </row>
    <row r="1222" spans="2:17" hidden="1" outlineLevel="2" x14ac:dyDescent="0.3">
      <c r="B1222" s="1" t="s">
        <v>56</v>
      </c>
      <c r="C1222" s="11" t="s">
        <v>324</v>
      </c>
      <c r="D1222" s="12" t="s">
        <v>35</v>
      </c>
      <c r="E1222" s="16">
        <v>0.10291854162081719</v>
      </c>
      <c r="F1222" s="16">
        <v>7.2387862025881461E-2</v>
      </c>
      <c r="G1222" s="16">
        <v>0.10804402458578004</v>
      </c>
      <c r="H1222" s="16">
        <v>7.2613355181609981E-2</v>
      </c>
      <c r="I1222" s="16">
        <v>7.4362250901667981E-2</v>
      </c>
      <c r="J1222" s="16">
        <v>0.12270236320958894</v>
      </c>
      <c r="K1222" s="16">
        <v>0.10873989775327227</v>
      </c>
      <c r="L1222" s="16">
        <v>9.5402169681104626E-2</v>
      </c>
      <c r="M1222" s="16">
        <v>0.16063522293234028</v>
      </c>
      <c r="N1222" s="16">
        <v>0.1173579750749003</v>
      </c>
      <c r="O1222" s="16">
        <v>9.9388968043289658E-2</v>
      </c>
      <c r="P1222" s="16">
        <v>0.13541019954944561</v>
      </c>
      <c r="Q1222" s="16">
        <v>0.13766328998049876</v>
      </c>
    </row>
    <row r="1223" spans="2:17" collapsed="1" x14ac:dyDescent="0.3">
      <c r="C1223" s="24"/>
      <c r="D1223" s="23"/>
      <c r="E1223" s="25"/>
      <c r="F1223" s="25"/>
      <c r="G1223" s="25"/>
      <c r="H1223" s="25"/>
      <c r="I1223" s="25"/>
      <c r="J1223" s="25"/>
      <c r="K1223" s="25"/>
      <c r="L1223" s="25"/>
      <c r="M1223" s="25"/>
      <c r="N1223" s="25"/>
      <c r="O1223" s="25"/>
      <c r="P1223" s="25"/>
      <c r="Q1223" s="25"/>
    </row>
    <row r="1224" spans="2:17" x14ac:dyDescent="0.3">
      <c r="C1224" s="17"/>
      <c r="D1224" s="17"/>
      <c r="E1224" s="18"/>
      <c r="F1224" s="18"/>
      <c r="G1224" s="18"/>
      <c r="H1224" s="18"/>
      <c r="I1224" s="18"/>
      <c r="J1224" s="18"/>
      <c r="K1224" s="19"/>
      <c r="L1224" s="19"/>
      <c r="M1224" s="19"/>
      <c r="N1224" s="19"/>
      <c r="O1224" s="19"/>
      <c r="P1224" s="19"/>
      <c r="Q1224" s="19"/>
    </row>
    <row r="1225" spans="2:17" x14ac:dyDescent="0.3">
      <c r="C1225" s="3" t="s">
        <v>25</v>
      </c>
      <c r="D1225" s="3"/>
      <c r="E1225" s="3" t="s">
        <v>334</v>
      </c>
      <c r="F1225" s="3" t="s">
        <v>335</v>
      </c>
      <c r="G1225" s="3" t="s">
        <v>336</v>
      </c>
      <c r="H1225" s="3" t="s">
        <v>337</v>
      </c>
      <c r="I1225" s="3" t="s">
        <v>338</v>
      </c>
      <c r="J1225" s="3" t="s">
        <v>339</v>
      </c>
      <c r="K1225" s="3" t="s">
        <v>340</v>
      </c>
      <c r="L1225" s="3" t="s">
        <v>341</v>
      </c>
      <c r="M1225" s="3" t="s">
        <v>342</v>
      </c>
      <c r="N1225" s="3" t="s">
        <v>343</v>
      </c>
      <c r="O1225" s="3" t="s">
        <v>344</v>
      </c>
      <c r="P1225" s="3" t="s">
        <v>345</v>
      </c>
      <c r="Q1225" s="3" t="s">
        <v>346</v>
      </c>
    </row>
    <row r="1226" spans="2:17" x14ac:dyDescent="0.3">
      <c r="B1226" s="1" t="s">
        <v>25</v>
      </c>
      <c r="C1226" s="12" t="s">
        <v>347</v>
      </c>
      <c r="D1226" s="12" t="s">
        <v>26</v>
      </c>
      <c r="E1226" s="16">
        <v>0.94749510750696087</v>
      </c>
      <c r="F1226" s="16">
        <v>0.97004978511540429</v>
      </c>
      <c r="G1226" s="16">
        <v>0.95123590280988135</v>
      </c>
      <c r="H1226" s="16">
        <v>0.94921517819038881</v>
      </c>
      <c r="I1226" s="16">
        <v>0.9662919768856395</v>
      </c>
      <c r="J1226" s="16">
        <v>0.94517795481520195</v>
      </c>
      <c r="K1226" s="16">
        <v>0.94018598497569594</v>
      </c>
      <c r="L1226" s="16">
        <v>0.96302638463648771</v>
      </c>
      <c r="M1226" s="16">
        <v>0.94641031254976882</v>
      </c>
      <c r="N1226" s="16">
        <v>0.94634970756303849</v>
      </c>
      <c r="O1226" s="16">
        <v>0.95072045478895717</v>
      </c>
      <c r="P1226" s="16">
        <v>0.93850603850661152</v>
      </c>
      <c r="Q1226" s="16">
        <v>0.90268543428955117</v>
      </c>
    </row>
    <row r="1227" spans="2:17" x14ac:dyDescent="0.3">
      <c r="B1227" s="1" t="s">
        <v>25</v>
      </c>
      <c r="C1227" s="8" t="s">
        <v>347</v>
      </c>
      <c r="D1227" s="8" t="s">
        <v>27</v>
      </c>
      <c r="E1227" s="15">
        <v>0.95354158422706914</v>
      </c>
      <c r="F1227" s="15">
        <v>0.97573980389568993</v>
      </c>
      <c r="G1227" s="15">
        <v>0.95717987913797586</v>
      </c>
      <c r="H1227" s="15">
        <v>0.95565345071034835</v>
      </c>
      <c r="I1227" s="15">
        <v>0.97367506754181343</v>
      </c>
      <c r="J1227" s="15">
        <v>0.95186186949610518</v>
      </c>
      <c r="K1227" s="15">
        <v>0.94325748414345256</v>
      </c>
      <c r="L1227" s="15">
        <v>0.97057285066038923</v>
      </c>
      <c r="M1227" s="15">
        <v>0.95170834236448498</v>
      </c>
      <c r="N1227" s="15">
        <v>0.95207799424246842</v>
      </c>
      <c r="O1227" s="15">
        <v>0.95759564994341306</v>
      </c>
      <c r="P1227" s="15">
        <v>0.94438102977307337</v>
      </c>
      <c r="Q1227" s="15">
        <v>0.90861560685243903</v>
      </c>
    </row>
    <row r="1228" spans="2:17" x14ac:dyDescent="0.3">
      <c r="B1228" s="1" t="s">
        <v>25</v>
      </c>
      <c r="C1228" s="12" t="s">
        <v>347</v>
      </c>
      <c r="D1228" s="12" t="s">
        <v>28</v>
      </c>
      <c r="E1228" s="16">
        <v>0.75632458368431876</v>
      </c>
      <c r="F1228" s="16">
        <v>0.79448540269524248</v>
      </c>
      <c r="G1228" s="16">
        <v>0.7731874894167472</v>
      </c>
      <c r="H1228" s="16">
        <v>0.73470540747509139</v>
      </c>
      <c r="I1228" s="16">
        <v>0.74010255770085809</v>
      </c>
      <c r="J1228" s="16">
        <v>0.73444563128999851</v>
      </c>
      <c r="K1228" s="16">
        <v>0.87557482876959503</v>
      </c>
      <c r="L1228" s="16">
        <v>0.73535674691159347</v>
      </c>
      <c r="M1228" s="16">
        <v>0.77842790231764036</v>
      </c>
      <c r="N1228" s="16">
        <v>0.7723823292649642</v>
      </c>
      <c r="O1228" s="16">
        <v>0.74511804980354412</v>
      </c>
      <c r="P1228" s="16">
        <v>0.75897860426983743</v>
      </c>
      <c r="Q1228" s="16">
        <v>0.71606867665310392</v>
      </c>
    </row>
    <row r="1229" spans="2:17" x14ac:dyDescent="0.3">
      <c r="C1229" s="3" t="s">
        <v>31</v>
      </c>
      <c r="D1229" s="21"/>
      <c r="E1229" s="26"/>
      <c r="F1229" s="26"/>
      <c r="G1229" s="26"/>
      <c r="H1229" s="26"/>
      <c r="I1229" s="26"/>
      <c r="J1229" s="26"/>
      <c r="K1229" s="26"/>
      <c r="L1229" s="26"/>
      <c r="M1229" s="26"/>
      <c r="N1229" s="26"/>
      <c r="O1229" s="26"/>
      <c r="P1229" s="26"/>
      <c r="Q1229" s="26"/>
    </row>
    <row r="1230" spans="2:17" x14ac:dyDescent="0.3">
      <c r="B1230" s="1" t="s">
        <v>31</v>
      </c>
      <c r="C1230" s="12" t="s">
        <v>347</v>
      </c>
      <c r="D1230" s="12" t="s">
        <v>26</v>
      </c>
      <c r="E1230" s="16">
        <v>0.83933412526770046</v>
      </c>
      <c r="F1230" s="16">
        <v>0.94148703784674181</v>
      </c>
      <c r="G1230" s="16">
        <v>0.92094397168383524</v>
      </c>
      <c r="H1230" s="16">
        <v>0.91643831524300012</v>
      </c>
      <c r="I1230" s="16">
        <v>0.92925777323921332</v>
      </c>
      <c r="J1230" s="16">
        <v>0.90593968167639716</v>
      </c>
      <c r="K1230" s="16">
        <v>0.89659124397196743</v>
      </c>
      <c r="L1230" s="16">
        <v>0.9116203298256802</v>
      </c>
      <c r="M1230" s="16">
        <v>0.88773052777136008</v>
      </c>
      <c r="N1230" s="16">
        <v>0.87321470212576791</v>
      </c>
      <c r="O1230" s="16">
        <v>0.85127698149962427</v>
      </c>
      <c r="P1230" s="16">
        <v>0.7624735996743256</v>
      </c>
      <c r="Q1230" s="16">
        <v>0.26891702327072636</v>
      </c>
    </row>
    <row r="1231" spans="2:17" x14ac:dyDescent="0.3">
      <c r="B1231" s="1" t="s">
        <v>31</v>
      </c>
      <c r="C1231" s="8" t="s">
        <v>347</v>
      </c>
      <c r="D1231" s="8" t="s">
        <v>27</v>
      </c>
      <c r="E1231" s="15">
        <v>0.84632439132384552</v>
      </c>
      <c r="F1231" s="15">
        <v>0.94869163029638004</v>
      </c>
      <c r="G1231" s="15">
        <v>0.92839421165845315</v>
      </c>
      <c r="H1231" s="15">
        <v>0.92430676364639153</v>
      </c>
      <c r="I1231" s="15">
        <v>0.93819828456399101</v>
      </c>
      <c r="J1231" s="15">
        <v>0.91419999823530429</v>
      </c>
      <c r="K1231" s="15">
        <v>0.90144389391040336</v>
      </c>
      <c r="L1231" s="15">
        <v>0.92082183615253776</v>
      </c>
      <c r="M1231" s="15">
        <v>0.8947008438332561</v>
      </c>
      <c r="N1231" s="15">
        <v>0.88065083965499646</v>
      </c>
      <c r="O1231" s="15">
        <v>0.85950829132799345</v>
      </c>
      <c r="P1231" s="15">
        <v>0.76884914154887674</v>
      </c>
      <c r="Q1231" s="15">
        <v>0.26965205473487253</v>
      </c>
    </row>
    <row r="1232" spans="2:17" x14ac:dyDescent="0.3">
      <c r="B1232" s="1" t="s">
        <v>31</v>
      </c>
      <c r="C1232" s="12" t="s">
        <v>347</v>
      </c>
      <c r="D1232" s="12" t="s">
        <v>28</v>
      </c>
      <c r="E1232" s="16">
        <v>0.61824308472820233</v>
      </c>
      <c r="F1232" s="16">
        <v>0.71252097996466135</v>
      </c>
      <c r="G1232" s="16">
        <v>0.69280540236150379</v>
      </c>
      <c r="H1232" s="16">
        <v>0.6543808659804119</v>
      </c>
      <c r="I1232" s="16">
        <v>0.65454211934042239</v>
      </c>
      <c r="J1232" s="16">
        <v>0.64545233994272333</v>
      </c>
      <c r="K1232" s="16">
        <v>0.77080439808416501</v>
      </c>
      <c r="L1232" s="16">
        <v>0.63390338479258712</v>
      </c>
      <c r="M1232" s="16">
        <v>0.66684140375086953</v>
      </c>
      <c r="N1232" s="16">
        <v>0.64628967479585131</v>
      </c>
      <c r="O1232" s="16">
        <v>0.60469180674945944</v>
      </c>
      <c r="P1232" s="16">
        <v>0.5670402848403765</v>
      </c>
      <c r="Q1232" s="16">
        <v>0.24770623570183378</v>
      </c>
    </row>
    <row r="1233" spans="2:17" x14ac:dyDescent="0.3">
      <c r="C1233" s="3" t="s">
        <v>34</v>
      </c>
      <c r="D1233" s="21"/>
      <c r="E1233" s="26"/>
      <c r="F1233" s="26"/>
      <c r="G1233" s="26"/>
      <c r="H1233" s="26"/>
      <c r="I1233" s="26"/>
      <c r="J1233" s="26"/>
      <c r="K1233" s="26"/>
      <c r="L1233" s="26"/>
      <c r="M1233" s="26"/>
      <c r="N1233" s="26"/>
      <c r="O1233" s="26"/>
      <c r="P1233" s="26"/>
      <c r="Q1233" s="26"/>
    </row>
    <row r="1234" spans="2:17" x14ac:dyDescent="0.3">
      <c r="B1234" s="1" t="s">
        <v>34</v>
      </c>
      <c r="C1234" s="12" t="s">
        <v>347</v>
      </c>
      <c r="D1234" s="12" t="s">
        <v>26</v>
      </c>
      <c r="E1234" s="16">
        <v>8.86614544225688E-2</v>
      </c>
      <c r="F1234" s="16">
        <v>1.3626989195168825E-2</v>
      </c>
      <c r="G1234" s="16">
        <v>1.5009200538078193E-2</v>
      </c>
      <c r="H1234" s="16">
        <v>1.665282813572392E-2</v>
      </c>
      <c r="I1234" s="16">
        <v>1.9491193773595799E-2</v>
      </c>
      <c r="J1234" s="16">
        <v>2.1355607234336847E-2</v>
      </c>
      <c r="K1234" s="16">
        <v>2.5157242198479011E-2</v>
      </c>
      <c r="L1234" s="16">
        <v>3.1240276484903948E-2</v>
      </c>
      <c r="M1234" s="16">
        <v>3.7857520688426134E-2</v>
      </c>
      <c r="N1234" s="16">
        <v>5.0816314724924067E-2</v>
      </c>
      <c r="O1234" s="16">
        <v>7.6163029350557757E-2</v>
      </c>
      <c r="P1234" s="16">
        <v>0.15266229537445294</v>
      </c>
      <c r="Q1234" s="16">
        <v>0.60909758995044372</v>
      </c>
    </row>
    <row r="1235" spans="2:17" x14ac:dyDescent="0.3">
      <c r="B1235" s="1" t="s">
        <v>34</v>
      </c>
      <c r="C1235" s="8" t="s">
        <v>347</v>
      </c>
      <c r="D1235" s="8" t="s">
        <v>27</v>
      </c>
      <c r="E1235" s="15">
        <v>8.8940201944134822E-2</v>
      </c>
      <c r="F1235" s="15">
        <v>1.3178075127813023E-2</v>
      </c>
      <c r="G1235" s="15">
        <v>1.4540735609592339E-2</v>
      </c>
      <c r="H1235" s="15">
        <v>1.6249696394566207E-2</v>
      </c>
      <c r="I1235" s="15">
        <v>1.9083897992026436E-2</v>
      </c>
      <c r="J1235" s="15">
        <v>2.0934249572675659E-2</v>
      </c>
      <c r="K1235" s="15">
        <v>2.4650915453254596E-2</v>
      </c>
      <c r="L1235" s="15">
        <v>3.08354027908781E-2</v>
      </c>
      <c r="M1235" s="15">
        <v>3.7444318866395015E-2</v>
      </c>
      <c r="N1235" s="15">
        <v>5.0490645450518221E-2</v>
      </c>
      <c r="O1235" s="15">
        <v>7.6167504068551301E-2</v>
      </c>
      <c r="P1235" s="15">
        <v>0.15352593851379656</v>
      </c>
      <c r="Q1235" s="15">
        <v>0.61564009403143316</v>
      </c>
    </row>
    <row r="1236" spans="2:17" x14ac:dyDescent="0.3">
      <c r="B1236" s="1" t="s">
        <v>34</v>
      </c>
      <c r="C1236" s="12" t="s">
        <v>347</v>
      </c>
      <c r="D1236" s="12" t="s">
        <v>28</v>
      </c>
      <c r="E1236" s="16">
        <v>8.046722879997896E-2</v>
      </c>
      <c r="F1236" s="16">
        <v>3.0046385136383427E-2</v>
      </c>
      <c r="G1236" s="16">
        <v>3.1743746368706013E-2</v>
      </c>
      <c r="H1236" s="16">
        <v>3.045476758144661E-2</v>
      </c>
      <c r="I1236" s="16">
        <v>3.2798356367715359E-2</v>
      </c>
      <c r="J1236" s="16">
        <v>3.4901274243379993E-2</v>
      </c>
      <c r="K1236" s="16">
        <v>4.3914114735664082E-2</v>
      </c>
      <c r="L1236" s="16">
        <v>4.3930778194899996E-2</v>
      </c>
      <c r="M1236" s="16">
        <v>5.1506596262904387E-2</v>
      </c>
      <c r="N1236" s="16">
        <v>6.1690931792399213E-2</v>
      </c>
      <c r="O1236" s="16">
        <v>7.7261975068274868E-2</v>
      </c>
      <c r="P1236" s="16">
        <v>0.12749068229091579</v>
      </c>
      <c r="Q1236" s="16">
        <v>0.40130326669413002</v>
      </c>
    </row>
    <row r="1237" spans="2:17" x14ac:dyDescent="0.3">
      <c r="B1237" s="1" t="s">
        <v>34</v>
      </c>
      <c r="C1237" s="8" t="s">
        <v>347</v>
      </c>
      <c r="D1237" s="8" t="s">
        <v>35</v>
      </c>
      <c r="E1237" s="15">
        <v>0.60282761033033672</v>
      </c>
      <c r="F1237" s="15">
        <v>0.24069945910873985</v>
      </c>
      <c r="G1237" s="15">
        <v>0.26250248297748935</v>
      </c>
      <c r="H1237" s="15">
        <v>0.25233629540077029</v>
      </c>
      <c r="I1237" s="15">
        <v>0.29070574700323032</v>
      </c>
      <c r="J1237" s="15">
        <v>0.29679228418577397</v>
      </c>
      <c r="K1237" s="15">
        <v>0.36006633479115074</v>
      </c>
      <c r="L1237" s="15">
        <v>0.42611418624457903</v>
      </c>
      <c r="M1237" s="15">
        <v>0.3892012510847162</v>
      </c>
      <c r="N1237" s="15">
        <v>0.456492719619284</v>
      </c>
      <c r="O1237" s="15">
        <v>0.53523882945393642</v>
      </c>
      <c r="P1237" s="15">
        <v>0.6889457327383931</v>
      </c>
      <c r="Q1237" s="15">
        <v>0.84667613387570861</v>
      </c>
    </row>
    <row r="1238" spans="2:17" x14ac:dyDescent="0.3">
      <c r="C1238" s="3" t="s">
        <v>38</v>
      </c>
      <c r="D1238" s="21"/>
      <c r="E1238" s="26"/>
      <c r="F1238" s="26"/>
      <c r="G1238" s="26"/>
      <c r="H1238" s="26"/>
      <c r="I1238" s="26"/>
      <c r="J1238" s="26"/>
      <c r="K1238" s="26"/>
      <c r="L1238" s="26"/>
      <c r="M1238" s="26"/>
      <c r="N1238" s="26"/>
      <c r="O1238" s="26"/>
      <c r="P1238" s="26"/>
      <c r="Q1238" s="26"/>
    </row>
    <row r="1239" spans="2:17" x14ac:dyDescent="0.3">
      <c r="B1239" s="1" t="s">
        <v>38</v>
      </c>
      <c r="C1239" s="12" t="s">
        <v>347</v>
      </c>
      <c r="D1239" s="12" t="s">
        <v>26</v>
      </c>
      <c r="E1239" s="16">
        <v>8.4086346332017808E-3</v>
      </c>
      <c r="F1239" s="16">
        <v>5.852652187194083E-3</v>
      </c>
      <c r="G1239" s="16">
        <v>6.0309224952202339E-3</v>
      </c>
      <c r="H1239" s="16">
        <v>6.5574132439480317E-3</v>
      </c>
      <c r="I1239" s="16">
        <v>7.1566708479922237E-3</v>
      </c>
      <c r="J1239" s="16">
        <v>7.3098988707255485E-3</v>
      </c>
      <c r="K1239" s="16">
        <v>7.7437571471756826E-3</v>
      </c>
      <c r="L1239" s="16">
        <v>8.6877022680994821E-3</v>
      </c>
      <c r="M1239" s="16">
        <v>9.1029146932226183E-3</v>
      </c>
      <c r="N1239" s="16">
        <v>9.8053158233444206E-3</v>
      </c>
      <c r="O1239" s="16">
        <v>1.0514064791713785E-2</v>
      </c>
      <c r="P1239" s="16">
        <v>1.0904751323574257E-2</v>
      </c>
      <c r="Q1239" s="16">
        <v>1.1685611305847946E-2</v>
      </c>
    </row>
    <row r="1240" spans="2:17" x14ac:dyDescent="0.3">
      <c r="B1240" s="1" t="s">
        <v>38</v>
      </c>
      <c r="C1240" s="8" t="s">
        <v>347</v>
      </c>
      <c r="D1240" s="8" t="s">
        <v>27</v>
      </c>
      <c r="E1240" s="15">
        <v>8.0379880387686526E-3</v>
      </c>
      <c r="F1240" s="15">
        <v>5.5371005453525631E-3</v>
      </c>
      <c r="G1240" s="15">
        <v>5.723716162407539E-3</v>
      </c>
      <c r="H1240" s="15">
        <v>6.2580217010215523E-3</v>
      </c>
      <c r="I1240" s="15">
        <v>6.8302411954613337E-3</v>
      </c>
      <c r="J1240" s="15">
        <v>6.9632169556407041E-3</v>
      </c>
      <c r="K1240" s="15">
        <v>7.3612899998063332E-3</v>
      </c>
      <c r="L1240" s="15">
        <v>8.3196957154291241E-3</v>
      </c>
      <c r="M1240" s="15">
        <v>8.7038792264198649E-3</v>
      </c>
      <c r="N1240" s="15">
        <v>9.3823290278949693E-3</v>
      </c>
      <c r="O1240" s="15">
        <v>1.0098657254110736E-2</v>
      </c>
      <c r="P1240" s="15">
        <v>1.0479431633671302E-2</v>
      </c>
      <c r="Q1240" s="15">
        <v>1.1252021827274118E-2</v>
      </c>
    </row>
    <row r="1241" spans="2:17" x14ac:dyDescent="0.3">
      <c r="B1241" s="1" t="s">
        <v>38</v>
      </c>
      <c r="C1241" s="12" t="s">
        <v>347</v>
      </c>
      <c r="D1241" s="12" t="s">
        <v>28</v>
      </c>
      <c r="E1241" s="16">
        <v>2.031443271863053E-2</v>
      </c>
      <c r="F1241" s="16">
        <v>1.7278310423356227E-2</v>
      </c>
      <c r="G1241" s="16">
        <v>1.6567285083407622E-2</v>
      </c>
      <c r="H1241" s="16">
        <v>1.6608245481714197E-2</v>
      </c>
      <c r="I1241" s="16">
        <v>1.7581327496392171E-2</v>
      </c>
      <c r="J1241" s="16">
        <v>1.8301557390689307E-2</v>
      </c>
      <c r="K1241" s="16">
        <v>2.1286915026827766E-2</v>
      </c>
      <c r="L1241" s="16">
        <v>1.9977645159665079E-2</v>
      </c>
      <c r="M1241" s="16">
        <v>2.170983763815482E-2</v>
      </c>
      <c r="N1241" s="16">
        <v>2.3008353050548505E-2</v>
      </c>
      <c r="O1241" s="16">
        <v>2.3154940914087613E-2</v>
      </c>
      <c r="P1241" s="16">
        <v>2.4018859253375886E-2</v>
      </c>
      <c r="Q1241" s="16">
        <v>2.5776282131920878E-2</v>
      </c>
    </row>
    <row r="1242" spans="2:17" x14ac:dyDescent="0.3">
      <c r="B1242" s="1" t="s">
        <v>38</v>
      </c>
      <c r="C1242" s="8" t="s">
        <v>347</v>
      </c>
      <c r="D1242" s="8" t="s">
        <v>35</v>
      </c>
      <c r="E1242" s="15">
        <v>0.16729615253691657</v>
      </c>
      <c r="F1242" s="15">
        <v>0.1486696236762102</v>
      </c>
      <c r="G1242" s="15">
        <v>0.13563313337759483</v>
      </c>
      <c r="H1242" s="15">
        <v>0.14143763859761049</v>
      </c>
      <c r="I1242" s="15">
        <v>0.16317265655964702</v>
      </c>
      <c r="J1242" s="15">
        <v>0.15275452323503552</v>
      </c>
      <c r="K1242" s="15">
        <v>0.19487142819168243</v>
      </c>
      <c r="L1242" s="15">
        <v>2.3008696626915397E-2</v>
      </c>
      <c r="M1242" s="15">
        <v>0.16167105203214807</v>
      </c>
      <c r="N1242" s="15">
        <v>0.17974867560672203</v>
      </c>
      <c r="O1242" s="15">
        <v>0.17935748811250066</v>
      </c>
      <c r="P1242" s="15">
        <v>0.20130303056048249</v>
      </c>
      <c r="Q1242" s="15">
        <v>0.19953199641986893</v>
      </c>
    </row>
    <row r="1243" spans="2:17" x14ac:dyDescent="0.3">
      <c r="C1243" s="3" t="s">
        <v>41</v>
      </c>
      <c r="D1243" s="21"/>
      <c r="E1243" s="26"/>
      <c r="F1243" s="26"/>
      <c r="G1243" s="26"/>
      <c r="H1243" s="26"/>
      <c r="I1243" s="26"/>
      <c r="J1243" s="26"/>
      <c r="K1243" s="26"/>
      <c r="L1243" s="26"/>
      <c r="M1243" s="26"/>
      <c r="N1243" s="26"/>
      <c r="O1243" s="26"/>
      <c r="P1243" s="26"/>
      <c r="Q1243" s="26"/>
    </row>
    <row r="1244" spans="2:17" x14ac:dyDescent="0.3">
      <c r="B1244" s="1" t="s">
        <v>41</v>
      </c>
      <c r="C1244" s="12" t="s">
        <v>347</v>
      </c>
      <c r="D1244" s="12" t="s">
        <v>26</v>
      </c>
      <c r="E1244" s="16">
        <v>4.2411251304643634E-3</v>
      </c>
      <c r="F1244" s="16">
        <v>3.2846477514052678E-3</v>
      </c>
      <c r="G1244" s="16">
        <v>3.3773138302744948E-3</v>
      </c>
      <c r="H1244" s="16">
        <v>3.5467630860054858E-3</v>
      </c>
      <c r="I1244" s="16">
        <v>3.8678215280633613E-3</v>
      </c>
      <c r="J1244" s="16">
        <v>3.8062094970638628E-3</v>
      </c>
      <c r="K1244" s="16">
        <v>4.0643179760759211E-3</v>
      </c>
      <c r="L1244" s="16">
        <v>4.3709818315975169E-3</v>
      </c>
      <c r="M1244" s="16">
        <v>4.5314395819021115E-3</v>
      </c>
      <c r="N1244" s="16">
        <v>4.8851351310647967E-3</v>
      </c>
      <c r="O1244" s="16">
        <v>5.0416906294753951E-3</v>
      </c>
      <c r="P1244" s="16">
        <v>5.0407755937168369E-3</v>
      </c>
      <c r="Q1244" s="16">
        <v>5.2646155119667271E-3</v>
      </c>
    </row>
    <row r="1245" spans="2:17" x14ac:dyDescent="0.3">
      <c r="B1245" s="1" t="s">
        <v>41</v>
      </c>
      <c r="C1245" s="8" t="s">
        <v>347</v>
      </c>
      <c r="D1245" s="8" t="s">
        <v>27</v>
      </c>
      <c r="E1245" s="15">
        <v>3.9716402267753435E-3</v>
      </c>
      <c r="F1245" s="15">
        <v>3.0295939247489819E-3</v>
      </c>
      <c r="G1245" s="15">
        <v>3.1328765428792417E-3</v>
      </c>
      <c r="H1245" s="15">
        <v>3.3093042558784286E-3</v>
      </c>
      <c r="I1245" s="15">
        <v>3.6111809753991355E-3</v>
      </c>
      <c r="J1245" s="15">
        <v>3.5465027120278772E-3</v>
      </c>
      <c r="K1245" s="15">
        <v>3.779534921020981E-3</v>
      </c>
      <c r="L1245" s="15">
        <v>4.1009522551695675E-3</v>
      </c>
      <c r="M1245" s="15">
        <v>4.2564917144919641E-3</v>
      </c>
      <c r="N1245" s="15">
        <v>4.5893468869269601E-3</v>
      </c>
      <c r="O1245" s="15">
        <v>4.7597404157183418E-3</v>
      </c>
      <c r="P1245" s="15">
        <v>4.7533035309870568E-3</v>
      </c>
      <c r="Q1245" s="15">
        <v>4.9806648825262995E-3</v>
      </c>
    </row>
    <row r="1246" spans="2:17" x14ac:dyDescent="0.3">
      <c r="B1246" s="1" t="s">
        <v>41</v>
      </c>
      <c r="C1246" s="12" t="s">
        <v>347</v>
      </c>
      <c r="D1246" s="12" t="s">
        <v>28</v>
      </c>
      <c r="E1246" s="16">
        <v>1.2739072552859968E-2</v>
      </c>
      <c r="F1246" s="16">
        <v>1.2311015998288485E-2</v>
      </c>
      <c r="G1246" s="16">
        <v>1.1241326105176162E-2</v>
      </c>
      <c r="H1246" s="16">
        <v>1.1439811962111378E-2</v>
      </c>
      <c r="I1246" s="16">
        <v>1.1839675552483707E-2</v>
      </c>
      <c r="J1246" s="16">
        <v>1.1982887514300659E-2</v>
      </c>
      <c r="K1246" s="16">
        <v>1.4093328671349907E-2</v>
      </c>
      <c r="L1246" s="16">
        <v>1.2461021447917693E-2</v>
      </c>
      <c r="M1246" s="16">
        <v>1.3145559326039289E-2</v>
      </c>
      <c r="N1246" s="16">
        <v>1.4037891655439181E-2</v>
      </c>
      <c r="O1246" s="16">
        <v>1.3386852853601822E-2</v>
      </c>
      <c r="P1246" s="16">
        <v>1.3751939004890832E-2</v>
      </c>
      <c r="Q1246" s="16">
        <v>1.422061669698226E-2</v>
      </c>
    </row>
    <row r="1247" spans="2:17" x14ac:dyDescent="0.3">
      <c r="B1247" s="1" t="s">
        <v>41</v>
      </c>
      <c r="C1247" s="8" t="s">
        <v>347</v>
      </c>
      <c r="D1247" s="8" t="s">
        <v>35</v>
      </c>
      <c r="E1247" s="15">
        <v>0.10636737115934301</v>
      </c>
      <c r="F1247" s="15">
        <v>0.11553180492646556</v>
      </c>
      <c r="G1247" s="15">
        <v>8.6767668273598844E-2</v>
      </c>
      <c r="H1247" s="15">
        <v>9.1892908020873978E-2</v>
      </c>
      <c r="I1247" s="15">
        <v>0.11653684888312037</v>
      </c>
      <c r="J1247" s="15">
        <v>9.7356206049735911E-2</v>
      </c>
      <c r="K1247" s="15">
        <v>0.1478518371697162</v>
      </c>
      <c r="L1247" s="15">
        <v>8.5602205599135242E-2</v>
      </c>
      <c r="M1247" s="15">
        <v>0.10403774673058339</v>
      </c>
      <c r="N1247" s="15">
        <v>0.11748146305738018</v>
      </c>
      <c r="O1247" s="15">
        <v>0.11193017597790932</v>
      </c>
      <c r="P1247" s="15">
        <v>0.12131498245241447</v>
      </c>
      <c r="Q1247" s="15">
        <v>0.121039593550303</v>
      </c>
    </row>
    <row r="1248" spans="2:17" x14ac:dyDescent="0.3">
      <c r="C1248" s="3" t="s">
        <v>44</v>
      </c>
      <c r="D1248" s="21"/>
      <c r="E1248" s="26"/>
      <c r="F1248" s="26"/>
      <c r="G1248" s="26"/>
      <c r="H1248" s="26"/>
      <c r="I1248" s="26"/>
      <c r="J1248" s="26"/>
      <c r="K1248" s="26"/>
      <c r="L1248" s="26"/>
      <c r="M1248" s="26"/>
      <c r="N1248" s="26"/>
      <c r="O1248" s="26"/>
      <c r="P1248" s="26"/>
      <c r="Q1248" s="26"/>
    </row>
    <row r="1249" spans="2:17" x14ac:dyDescent="0.3">
      <c r="B1249" s="1" t="s">
        <v>44</v>
      </c>
      <c r="C1249" s="12" t="s">
        <v>347</v>
      </c>
      <c r="D1249" s="12" t="s">
        <v>26</v>
      </c>
      <c r="E1249" s="16">
        <v>2.5622577200221167E-3</v>
      </c>
      <c r="F1249" s="16">
        <v>2.1818486903932436E-3</v>
      </c>
      <c r="G1249" s="16">
        <v>2.3012115473594534E-3</v>
      </c>
      <c r="H1249" s="16">
        <v>2.2831123053536836E-3</v>
      </c>
      <c r="I1249" s="16">
        <v>2.3709510931774857E-3</v>
      </c>
      <c r="J1249" s="16">
        <v>2.387642551159831E-3</v>
      </c>
      <c r="K1249" s="16">
        <v>2.4962033698562053E-3</v>
      </c>
      <c r="L1249" s="16">
        <v>2.5698006185460626E-3</v>
      </c>
      <c r="M1249" s="16">
        <v>2.6816204812475835E-3</v>
      </c>
      <c r="N1249" s="16">
        <v>2.859803303568849E-3</v>
      </c>
      <c r="O1249" s="16">
        <v>2.8959858723871363E-3</v>
      </c>
      <c r="P1249" s="16">
        <v>2.7941730457750474E-3</v>
      </c>
      <c r="Q1249" s="16">
        <v>2.9898471838312275E-3</v>
      </c>
    </row>
    <row r="1250" spans="2:17" x14ac:dyDescent="0.3">
      <c r="B1250" s="1" t="s">
        <v>44</v>
      </c>
      <c r="C1250" s="8" t="s">
        <v>347</v>
      </c>
      <c r="D1250" s="8" t="s">
        <v>27</v>
      </c>
      <c r="E1250" s="15">
        <v>2.3548974795658036E-3</v>
      </c>
      <c r="F1250" s="15">
        <v>1.9993278846994074E-3</v>
      </c>
      <c r="G1250" s="15">
        <v>2.1264344851992323E-3</v>
      </c>
      <c r="H1250" s="15">
        <v>2.1047669784180923E-3</v>
      </c>
      <c r="I1250" s="15">
        <v>2.1673577431658019E-3</v>
      </c>
      <c r="J1250" s="15">
        <v>2.1931780670600043E-3</v>
      </c>
      <c r="K1250" s="15">
        <v>2.279879586886979E-3</v>
      </c>
      <c r="L1250" s="15">
        <v>2.3609981892506525E-3</v>
      </c>
      <c r="M1250" s="15">
        <v>2.4737033886640457E-3</v>
      </c>
      <c r="N1250" s="15">
        <v>2.6364850934378018E-3</v>
      </c>
      <c r="O1250" s="15">
        <v>2.6528796588551292E-3</v>
      </c>
      <c r="P1250" s="15">
        <v>2.5553665421735286E-3</v>
      </c>
      <c r="Q1250" s="15">
        <v>2.7695019990378322E-3</v>
      </c>
    </row>
    <row r="1251" spans="2:17" x14ac:dyDescent="0.3">
      <c r="B1251" s="1" t="s">
        <v>44</v>
      </c>
      <c r="C1251" s="12" t="s">
        <v>347</v>
      </c>
      <c r="D1251" s="12" t="s">
        <v>28</v>
      </c>
      <c r="E1251" s="16">
        <v>8.9934645263691996E-3</v>
      </c>
      <c r="F1251" s="16">
        <v>8.5476949786766759E-3</v>
      </c>
      <c r="G1251" s="16">
        <v>7.7999117747448114E-3</v>
      </c>
      <c r="H1251" s="16">
        <v>8.1210259316180627E-3</v>
      </c>
      <c r="I1251" s="16">
        <v>8.4792123972628163E-3</v>
      </c>
      <c r="J1251" s="16">
        <v>8.4888596933596367E-3</v>
      </c>
      <c r="K1251" s="16">
        <v>9.7329843291943455E-3</v>
      </c>
      <c r="L1251" s="16">
        <v>8.7537182581431533E-3</v>
      </c>
      <c r="M1251" s="16">
        <v>9.1042729442415427E-3</v>
      </c>
      <c r="N1251" s="16">
        <v>9.6234089915117303E-3</v>
      </c>
      <c r="O1251" s="16">
        <v>9.9660903601595918E-3</v>
      </c>
      <c r="P1251" s="16">
        <v>9.9684336759768861E-3</v>
      </c>
      <c r="Q1251" s="16">
        <v>9.8654275351286458E-3</v>
      </c>
    </row>
    <row r="1252" spans="2:17" x14ac:dyDescent="0.3">
      <c r="B1252" s="1" t="s">
        <v>44</v>
      </c>
      <c r="C1252" s="8" t="s">
        <v>347</v>
      </c>
      <c r="D1252" s="8" t="s">
        <v>35</v>
      </c>
      <c r="E1252" s="15">
        <v>7.5493674624538834E-2</v>
      </c>
      <c r="F1252" s="15">
        <v>9.4846859284988802E-2</v>
      </c>
      <c r="G1252" s="15">
        <v>6.9011786652278265E-2</v>
      </c>
      <c r="H1252" s="15">
        <v>6.8364584519778476E-2</v>
      </c>
      <c r="I1252" s="15">
        <v>9.4245931316638998E-2</v>
      </c>
      <c r="J1252" s="15">
        <v>7.4164555909650071E-2</v>
      </c>
      <c r="K1252" s="15">
        <v>0.11992158982047078</v>
      </c>
      <c r="L1252" s="15">
        <v>8.0841973455500676E-2</v>
      </c>
      <c r="M1252" s="15">
        <v>7.2511750628968419E-2</v>
      </c>
      <c r="N1252" s="15">
        <v>8.2916193928860515E-2</v>
      </c>
      <c r="O1252" s="15">
        <v>7.6938874870131554E-2</v>
      </c>
      <c r="P1252" s="15">
        <v>8.3708430917492194E-2</v>
      </c>
      <c r="Q1252" s="15">
        <v>8.3858429464189019E-2</v>
      </c>
    </row>
    <row r="1253" spans="2:17" x14ac:dyDescent="0.3">
      <c r="C1253" s="3" t="s">
        <v>47</v>
      </c>
      <c r="D1253" s="21"/>
      <c r="E1253" s="26"/>
      <c r="F1253" s="26"/>
      <c r="G1253" s="26"/>
      <c r="H1253" s="26"/>
      <c r="I1253" s="26"/>
      <c r="J1253" s="26"/>
      <c r="K1253" s="26"/>
      <c r="L1253" s="26"/>
      <c r="M1253" s="26"/>
      <c r="N1253" s="26"/>
      <c r="O1253" s="26"/>
      <c r="P1253" s="26"/>
      <c r="Q1253" s="26"/>
    </row>
    <row r="1254" spans="2:17" x14ac:dyDescent="0.3">
      <c r="B1254" s="1" t="s">
        <v>47</v>
      </c>
      <c r="C1254" s="12" t="s">
        <v>347</v>
      </c>
      <c r="D1254" s="12" t="s">
        <v>26</v>
      </c>
      <c r="E1254" s="16">
        <v>1.6657652280443005E-3</v>
      </c>
      <c r="F1254" s="16">
        <v>1.3806344143889166E-3</v>
      </c>
      <c r="G1254" s="16">
        <v>1.3692577961809894E-3</v>
      </c>
      <c r="H1254" s="16">
        <v>1.4440488375378048E-3</v>
      </c>
      <c r="I1254" s="16">
        <v>1.5760857958324165E-3</v>
      </c>
      <c r="J1254" s="16">
        <v>1.6587868219380734E-3</v>
      </c>
      <c r="K1254" s="16">
        <v>1.6103961725664822E-3</v>
      </c>
      <c r="L1254" s="16">
        <v>1.7815188886619129E-3</v>
      </c>
      <c r="M1254" s="16">
        <v>1.8016601502552851E-3</v>
      </c>
      <c r="N1254" s="16">
        <v>1.8705250226886355E-3</v>
      </c>
      <c r="O1254" s="16">
        <v>1.9309785495288717E-3</v>
      </c>
      <c r="P1254" s="16">
        <v>1.8116507183034548E-3</v>
      </c>
      <c r="Q1254" s="16">
        <v>1.8135109769819282E-3</v>
      </c>
    </row>
    <row r="1255" spans="2:17" x14ac:dyDescent="0.3">
      <c r="B1255" s="1" t="s">
        <v>47</v>
      </c>
      <c r="C1255" s="8" t="s">
        <v>347</v>
      </c>
      <c r="D1255" s="8" t="s">
        <v>27</v>
      </c>
      <c r="E1255" s="15">
        <v>1.5235812297321669E-3</v>
      </c>
      <c r="F1255" s="15">
        <v>1.2582778695653474E-3</v>
      </c>
      <c r="G1255" s="15">
        <v>1.2484831442267778E-3</v>
      </c>
      <c r="H1255" s="15">
        <v>1.3223298147274837E-3</v>
      </c>
      <c r="I1255" s="15">
        <v>1.4383904479232459E-3</v>
      </c>
      <c r="J1255" s="15">
        <v>1.5261058008878127E-3</v>
      </c>
      <c r="K1255" s="15">
        <v>1.4598923874838275E-3</v>
      </c>
      <c r="L1255" s="15">
        <v>1.6429128601231696E-3</v>
      </c>
      <c r="M1255" s="15">
        <v>1.6617872936476987E-3</v>
      </c>
      <c r="N1255" s="15">
        <v>1.6976808752234688E-3</v>
      </c>
      <c r="O1255" s="15">
        <v>1.7748524186045086E-3</v>
      </c>
      <c r="P1255" s="15">
        <v>1.6554804475399248E-3</v>
      </c>
      <c r="Q1255" s="15">
        <v>1.6548769773466131E-3</v>
      </c>
    </row>
    <row r="1256" spans="2:17" x14ac:dyDescent="0.3">
      <c r="B1256" s="1" t="s">
        <v>47</v>
      </c>
      <c r="C1256" s="12" t="s">
        <v>347</v>
      </c>
      <c r="D1256" s="12" t="s">
        <v>28</v>
      </c>
      <c r="E1256" s="16">
        <v>6.0149033581963166E-3</v>
      </c>
      <c r="F1256" s="16">
        <v>5.4262335890247525E-3</v>
      </c>
      <c r="G1256" s="16">
        <v>5.1087022862197446E-3</v>
      </c>
      <c r="H1256" s="16">
        <v>5.4378191060630854E-3</v>
      </c>
      <c r="I1256" s="16">
        <v>5.6840288503830529E-3</v>
      </c>
      <c r="J1256" s="16">
        <v>5.7804133246198647E-3</v>
      </c>
      <c r="K1256" s="16">
        <v>6.3789366843001495E-3</v>
      </c>
      <c r="L1256" s="16">
        <v>5.8337532814377816E-3</v>
      </c>
      <c r="M1256" s="16">
        <v>6.1417369532592494E-3</v>
      </c>
      <c r="N1256" s="16">
        <v>7.0179761822917516E-3</v>
      </c>
      <c r="O1256" s="16">
        <v>6.3987926477189613E-3</v>
      </c>
      <c r="P1256" s="16">
        <v>6.4717050750813208E-3</v>
      </c>
      <c r="Q1256" s="16">
        <v>6.7257432943029901E-3</v>
      </c>
    </row>
    <row r="1257" spans="2:17" x14ac:dyDescent="0.3">
      <c r="B1257" s="1" t="s">
        <v>47</v>
      </c>
      <c r="C1257" s="8" t="s">
        <v>347</v>
      </c>
      <c r="D1257" s="8" t="s">
        <v>35</v>
      </c>
      <c r="E1257" s="15">
        <v>5.4280487083481835E-2</v>
      </c>
      <c r="F1257" s="15">
        <v>4.6565003999940333E-2</v>
      </c>
      <c r="G1257" s="15">
        <v>4.5377877529694799E-2</v>
      </c>
      <c r="H1257" s="15">
        <v>5.0191350516659315E-2</v>
      </c>
      <c r="I1257" s="15">
        <v>7.5626953027937191E-2</v>
      </c>
      <c r="J1257" s="15">
        <v>5.4602296606913688E-2</v>
      </c>
      <c r="K1257" s="15">
        <v>8.6763803432344952E-2</v>
      </c>
      <c r="L1257" s="15">
        <v>6.2642863047708081E-2</v>
      </c>
      <c r="M1257" s="15">
        <v>5.4008924637164377E-2</v>
      </c>
      <c r="N1257" s="15">
        <v>6.329764969766058E-2</v>
      </c>
      <c r="O1257" s="15">
        <v>5.8032907269490536E-2</v>
      </c>
      <c r="P1257" s="15">
        <v>6.4929129491205981E-2</v>
      </c>
      <c r="Q1257" s="15">
        <v>6.0701271390692736E-2</v>
      </c>
    </row>
    <row r="1258" spans="2:17" x14ac:dyDescent="0.3">
      <c r="C1258" s="3" t="s">
        <v>50</v>
      </c>
      <c r="D1258" s="21"/>
      <c r="E1258" s="26"/>
      <c r="F1258" s="26"/>
      <c r="G1258" s="26"/>
      <c r="H1258" s="26"/>
      <c r="I1258" s="26"/>
      <c r="J1258" s="26"/>
      <c r="K1258" s="26"/>
      <c r="L1258" s="26"/>
      <c r="M1258" s="26"/>
      <c r="N1258" s="26"/>
      <c r="O1258" s="26"/>
      <c r="P1258" s="26"/>
      <c r="Q1258" s="26"/>
    </row>
    <row r="1259" spans="2:17" x14ac:dyDescent="0.3">
      <c r="B1259" s="1" t="s">
        <v>50</v>
      </c>
      <c r="C1259" s="12" t="s">
        <v>347</v>
      </c>
      <c r="D1259" s="12" t="s">
        <v>26</v>
      </c>
      <c r="E1259" s="16">
        <v>1.0567978075958287E-3</v>
      </c>
      <c r="F1259" s="16">
        <v>8.6961089187285155E-4</v>
      </c>
      <c r="G1259" s="16">
        <v>8.6636504969817777E-4</v>
      </c>
      <c r="H1259" s="16">
        <v>8.8392259135916767E-4</v>
      </c>
      <c r="I1259" s="16">
        <v>1.0038009185757114E-3</v>
      </c>
      <c r="J1259" s="16">
        <v>1.1738722413674389E-3</v>
      </c>
      <c r="K1259" s="16">
        <v>1.0309521586184477E-3</v>
      </c>
      <c r="L1259" s="16">
        <v>1.1303357613382304E-3</v>
      </c>
      <c r="M1259" s="16">
        <v>1.0830874659668482E-3</v>
      </c>
      <c r="N1259" s="16">
        <v>1.1608052797201561E-3</v>
      </c>
      <c r="O1259" s="16">
        <v>1.1777380940592498E-3</v>
      </c>
      <c r="P1259" s="16">
        <v>1.1477217327858259E-3</v>
      </c>
      <c r="Q1259" s="16">
        <v>1.1947273772110094E-3</v>
      </c>
    </row>
    <row r="1260" spans="2:17" x14ac:dyDescent="0.3">
      <c r="B1260" s="1" t="s">
        <v>50</v>
      </c>
      <c r="C1260" s="8" t="s">
        <v>347</v>
      </c>
      <c r="D1260" s="8" t="s">
        <v>27</v>
      </c>
      <c r="E1260" s="15">
        <v>9.6075591189389534E-4</v>
      </c>
      <c r="F1260" s="15">
        <v>7.9083855843271877E-4</v>
      </c>
      <c r="G1260" s="15">
        <v>7.8839211229309156E-4</v>
      </c>
      <c r="H1260" s="15">
        <v>8.0655800308778922E-4</v>
      </c>
      <c r="I1260" s="15">
        <v>9.0502774576507142E-4</v>
      </c>
      <c r="J1260" s="15">
        <v>1.0836284504104174E-3</v>
      </c>
      <c r="K1260" s="15">
        <v>9.3529163388001335E-4</v>
      </c>
      <c r="L1260" s="15">
        <v>1.0097401415312057E-3</v>
      </c>
      <c r="M1260" s="15">
        <v>9.8887261227006539E-4</v>
      </c>
      <c r="N1260" s="15">
        <v>1.0505743272827173E-3</v>
      </c>
      <c r="O1260" s="15">
        <v>1.0724459010127024E-3</v>
      </c>
      <c r="P1260" s="15">
        <v>1.0451554182866378E-3</v>
      </c>
      <c r="Q1260" s="15">
        <v>1.0920554447216835E-3</v>
      </c>
    </row>
    <row r="1261" spans="2:17" x14ac:dyDescent="0.3">
      <c r="B1261" s="1" t="s">
        <v>50</v>
      </c>
      <c r="C1261" s="12" t="s">
        <v>347</v>
      </c>
      <c r="D1261" s="12" t="s">
        <v>28</v>
      </c>
      <c r="E1261" s="16">
        <v>3.9702483320087694E-3</v>
      </c>
      <c r="F1261" s="16">
        <v>3.4206837295335129E-3</v>
      </c>
      <c r="G1261" s="16">
        <v>3.2405515732562926E-3</v>
      </c>
      <c r="H1261" s="16">
        <v>3.3565435102828954E-3</v>
      </c>
      <c r="I1261" s="16">
        <v>3.9682549318954211E-3</v>
      </c>
      <c r="J1261" s="16">
        <v>3.9968663263683655E-3</v>
      </c>
      <c r="K1261" s="16">
        <v>3.7968864949493955E-3</v>
      </c>
      <c r="L1261" s="16">
        <v>4.7703526901087551E-3</v>
      </c>
      <c r="M1261" s="16">
        <v>4.011956725040523E-3</v>
      </c>
      <c r="N1261" s="16">
        <v>4.4274114559193743E-3</v>
      </c>
      <c r="O1261" s="16">
        <v>4.146821103698844E-3</v>
      </c>
      <c r="P1261" s="16">
        <v>4.181110557916228E-3</v>
      </c>
      <c r="Q1261" s="16">
        <v>4.3690498866898768E-3</v>
      </c>
    </row>
    <row r="1262" spans="2:17" x14ac:dyDescent="0.3">
      <c r="B1262" s="1" t="s">
        <v>50</v>
      </c>
      <c r="C1262" s="8" t="s">
        <v>347</v>
      </c>
      <c r="D1262" s="8" t="s">
        <v>35</v>
      </c>
      <c r="E1262" s="15">
        <v>3.6323844125538324E-2</v>
      </c>
      <c r="F1262" s="15">
        <v>2.9956620852896541E-2</v>
      </c>
      <c r="G1262" s="15">
        <v>2.9066372531629484E-2</v>
      </c>
      <c r="H1262" s="15">
        <v>3.1531752680290605E-2</v>
      </c>
      <c r="I1262" s="15">
        <v>6.6813252092594269E-2</v>
      </c>
      <c r="J1262" s="15">
        <v>3.5584844725285732E-2</v>
      </c>
      <c r="K1262" s="15">
        <v>8.8605278153471578E-2</v>
      </c>
      <c r="L1262" s="15">
        <v>3.9687535945157837E-2</v>
      </c>
      <c r="M1262" s="15">
        <v>3.559199085125879E-2</v>
      </c>
      <c r="N1262" s="15">
        <v>4.3475869022385524E-2</v>
      </c>
      <c r="O1262" s="15">
        <v>3.9314169928712318E-2</v>
      </c>
      <c r="P1262" s="15">
        <v>4.8210868710882974E-2</v>
      </c>
      <c r="Q1262" s="15">
        <v>4.3833376635844273E-2</v>
      </c>
    </row>
    <row r="1263" spans="2:17" x14ac:dyDescent="0.3">
      <c r="C1263" s="3" t="s">
        <v>53</v>
      </c>
      <c r="D1263" s="21"/>
      <c r="E1263" s="26"/>
      <c r="F1263" s="26"/>
      <c r="G1263" s="26"/>
      <c r="H1263" s="26"/>
      <c r="I1263" s="26"/>
      <c r="J1263" s="26"/>
      <c r="K1263" s="26"/>
      <c r="L1263" s="26"/>
      <c r="M1263" s="26"/>
      <c r="N1263" s="26"/>
      <c r="O1263" s="26"/>
      <c r="P1263" s="26"/>
      <c r="Q1263" s="26"/>
    </row>
    <row r="1264" spans="2:17" x14ac:dyDescent="0.3">
      <c r="B1264" s="1" t="s">
        <v>53</v>
      </c>
      <c r="C1264" s="12" t="s">
        <v>347</v>
      </c>
      <c r="D1264" s="12" t="s">
        <v>26</v>
      </c>
      <c r="E1264" s="16">
        <v>6.5742058317869406E-4</v>
      </c>
      <c r="F1264" s="16">
        <v>5.5572534767505538E-4</v>
      </c>
      <c r="G1264" s="16">
        <v>5.6087421079808043E-4</v>
      </c>
      <c r="H1264" s="16">
        <v>5.933206548916106E-4</v>
      </c>
      <c r="I1264" s="16">
        <v>6.408260024039652E-4</v>
      </c>
      <c r="J1264" s="16">
        <v>7.0759005320134016E-4</v>
      </c>
      <c r="K1264" s="16">
        <v>6.2809057083670948E-4</v>
      </c>
      <c r="L1264" s="16">
        <v>6.5223700980429991E-4</v>
      </c>
      <c r="M1264" s="16">
        <v>6.6148002416401995E-4</v>
      </c>
      <c r="N1264" s="16">
        <v>7.4151326249677243E-4</v>
      </c>
      <c r="O1264" s="16">
        <v>7.1109343511735425E-4</v>
      </c>
      <c r="P1264" s="16">
        <v>7.1264112480703729E-4</v>
      </c>
      <c r="Q1264" s="16">
        <v>7.3891208401688946E-4</v>
      </c>
    </row>
    <row r="1265" spans="2:17" x14ac:dyDescent="0.3">
      <c r="B1265" s="1" t="s">
        <v>53</v>
      </c>
      <c r="C1265" s="8" t="s">
        <v>347</v>
      </c>
      <c r="D1265" s="8" t="s">
        <v>27</v>
      </c>
      <c r="E1265" s="15">
        <v>5.9763724931494535E-4</v>
      </c>
      <c r="F1265" s="15">
        <v>5.0545789829931E-4</v>
      </c>
      <c r="G1265" s="15">
        <v>5.1146044089654544E-4</v>
      </c>
      <c r="H1265" s="15">
        <v>5.4457690109693195E-4</v>
      </c>
      <c r="I1265" s="15">
        <v>5.8668592978464802E-4</v>
      </c>
      <c r="J1265" s="15">
        <v>6.5378073481595349E-4</v>
      </c>
      <c r="K1265" s="15">
        <v>5.6346976292440825E-4</v>
      </c>
      <c r="L1265" s="15">
        <v>5.8879655657504771E-4</v>
      </c>
      <c r="M1265" s="15">
        <v>5.9786570937103234E-4</v>
      </c>
      <c r="N1265" s="15">
        <v>6.7346863322222832E-4</v>
      </c>
      <c r="O1265" s="15">
        <v>6.4157516170740172E-4</v>
      </c>
      <c r="P1265" s="15">
        <v>6.45921109013244E-4</v>
      </c>
      <c r="Q1265" s="15">
        <v>6.723202543653297E-4</v>
      </c>
    </row>
    <row r="1266" spans="2:17" x14ac:dyDescent="0.3">
      <c r="B1266" s="1" t="s">
        <v>53</v>
      </c>
      <c r="C1266" s="12" t="s">
        <v>347</v>
      </c>
      <c r="D1266" s="12" t="s">
        <v>28</v>
      </c>
      <c r="E1266" s="16">
        <v>2.4306129015060373E-3</v>
      </c>
      <c r="F1266" s="16">
        <v>2.1720156902602806E-3</v>
      </c>
      <c r="G1266" s="16">
        <v>2.0252355767930502E-3</v>
      </c>
      <c r="H1266" s="16">
        <v>2.1244852322504964E-3</v>
      </c>
      <c r="I1266" s="16">
        <v>2.2199118944096594E-3</v>
      </c>
      <c r="J1266" s="16">
        <v>2.3541866600660737E-3</v>
      </c>
      <c r="K1266" s="16">
        <v>2.451343348492523E-3</v>
      </c>
      <c r="L1266" s="16">
        <v>2.4829253870637547E-3</v>
      </c>
      <c r="M1266" s="16">
        <v>2.6092582381945302E-3</v>
      </c>
      <c r="N1266" s="16">
        <v>2.7214603284653918E-3</v>
      </c>
      <c r="O1266" s="16">
        <v>2.6550250716103571E-3</v>
      </c>
      <c r="P1266" s="16">
        <v>2.6490316780893464E-3</v>
      </c>
      <c r="Q1266" s="16">
        <v>2.7536773572773726E-3</v>
      </c>
    </row>
    <row r="1267" spans="2:17" x14ac:dyDescent="0.3">
      <c r="B1267" s="1" t="s">
        <v>53</v>
      </c>
      <c r="C1267" s="8" t="s">
        <v>347</v>
      </c>
      <c r="D1267" s="8" t="s">
        <v>35</v>
      </c>
      <c r="E1267" s="15">
        <v>2.2885772443798434E-2</v>
      </c>
      <c r="F1267" s="15">
        <v>1.8547108943753773E-2</v>
      </c>
      <c r="G1267" s="15">
        <v>1.7756353442417171E-2</v>
      </c>
      <c r="H1267" s="15">
        <v>1.8366055212922058E-2</v>
      </c>
      <c r="I1267" s="15">
        <v>9.3647761182488215E-2</v>
      </c>
      <c r="J1267" s="15">
        <v>2.0322879682950802E-2</v>
      </c>
      <c r="K1267" s="15">
        <v>0.10474545336094823</v>
      </c>
      <c r="L1267" s="15">
        <v>2.0240659298292704E-2</v>
      </c>
      <c r="M1267" s="15">
        <v>2.3348023010862102E-2</v>
      </c>
      <c r="N1267" s="15">
        <v>2.9559857710213078E-2</v>
      </c>
      <c r="O1267" s="15">
        <v>2.6708026401115713E-2</v>
      </c>
      <c r="P1267" s="15">
        <v>3.0207150727398303E-2</v>
      </c>
      <c r="Q1267" s="15">
        <v>2.7987876141159919E-2</v>
      </c>
    </row>
    <row r="1268" spans="2:17" x14ac:dyDescent="0.3">
      <c r="C1268" s="3" t="s">
        <v>56</v>
      </c>
      <c r="D1268" s="21"/>
      <c r="E1268" s="26"/>
      <c r="F1268" s="26"/>
      <c r="G1268" s="26"/>
      <c r="H1268" s="26"/>
      <c r="I1268" s="26"/>
      <c r="J1268" s="26"/>
      <c r="K1268" s="26"/>
      <c r="L1268" s="26"/>
      <c r="M1268" s="26"/>
      <c r="N1268" s="26"/>
      <c r="O1268" s="26"/>
      <c r="P1268" s="26"/>
      <c r="Q1268" s="26"/>
    </row>
    <row r="1269" spans="2:17" x14ac:dyDescent="0.3">
      <c r="B1269" s="1" t="s">
        <v>56</v>
      </c>
      <c r="C1269" s="12" t="s">
        <v>347</v>
      </c>
      <c r="D1269" s="12" t="s">
        <v>26</v>
      </c>
      <c r="E1269" s="16">
        <v>9.0752671418397907E-4</v>
      </c>
      <c r="F1269" s="16">
        <v>8.1063879056381355E-4</v>
      </c>
      <c r="G1269" s="16">
        <v>7.7678565843630255E-4</v>
      </c>
      <c r="H1269" s="16">
        <v>8.1545409256868131E-4</v>
      </c>
      <c r="I1269" s="16">
        <v>9.2685368678504306E-4</v>
      </c>
      <c r="J1269" s="16">
        <v>8.3866586901154452E-4</v>
      </c>
      <c r="K1269" s="16">
        <v>8.6378141011970067E-4</v>
      </c>
      <c r="L1269" s="16">
        <v>9.7320194785548511E-4</v>
      </c>
      <c r="M1269" s="16">
        <v>9.6006169322390993E-4</v>
      </c>
      <c r="N1269" s="16">
        <v>9.9559288946217905E-4</v>
      </c>
      <c r="O1269" s="16">
        <v>1.0088925664930911E-3</v>
      </c>
      <c r="P1269" s="16">
        <v>9.5842991887010631E-4</v>
      </c>
      <c r="Q1269" s="16">
        <v>9.8359662852464118E-4</v>
      </c>
    </row>
    <row r="1270" spans="2:17" x14ac:dyDescent="0.3">
      <c r="B1270" s="1" t="s">
        <v>56</v>
      </c>
      <c r="C1270" s="8" t="s">
        <v>347</v>
      </c>
      <c r="D1270" s="8" t="s">
        <v>27</v>
      </c>
      <c r="E1270" s="15">
        <v>8.3049082303761497E-4</v>
      </c>
      <c r="F1270" s="15">
        <v>7.4950179039816691E-4</v>
      </c>
      <c r="G1270" s="15">
        <v>7.1356898202785881E-4</v>
      </c>
      <c r="H1270" s="15">
        <v>7.5143301515994191E-4</v>
      </c>
      <c r="I1270" s="15">
        <v>8.5400094829677449E-4</v>
      </c>
      <c r="J1270" s="15">
        <v>7.6120896728237104E-4</v>
      </c>
      <c r="K1270" s="15">
        <v>7.833164877917362E-4</v>
      </c>
      <c r="L1270" s="15">
        <v>8.9251599889419064E-4</v>
      </c>
      <c r="M1270" s="15">
        <v>8.8057971996899332E-4</v>
      </c>
      <c r="N1270" s="15">
        <v>9.0662429296493896E-4</v>
      </c>
      <c r="O1270" s="15">
        <v>9.197037368593072E-4</v>
      </c>
      <c r="P1270" s="15">
        <v>8.7129102872790249E-4</v>
      </c>
      <c r="Q1270" s="15">
        <v>9.0201670086074461E-4</v>
      </c>
    </row>
    <row r="1271" spans="2:17" x14ac:dyDescent="0.3">
      <c r="B1271" s="1" t="s">
        <v>56</v>
      </c>
      <c r="C1271" s="12" t="s">
        <v>347</v>
      </c>
      <c r="D1271" s="12" t="s">
        <v>28</v>
      </c>
      <c r="E1271" s="16">
        <v>3.1515357665666956E-3</v>
      </c>
      <c r="F1271" s="16">
        <v>2.7620831850576947E-3</v>
      </c>
      <c r="G1271" s="16">
        <v>2.6553282869395773E-3</v>
      </c>
      <c r="H1271" s="16">
        <v>2.7818426891928314E-3</v>
      </c>
      <c r="I1271" s="16">
        <v>2.9896708698934123E-3</v>
      </c>
      <c r="J1271" s="16">
        <v>3.1872461944912429E-3</v>
      </c>
      <c r="K1271" s="16">
        <v>3.1159213946518956E-3</v>
      </c>
      <c r="L1271" s="16">
        <v>3.2431676997702022E-3</v>
      </c>
      <c r="M1271" s="16">
        <v>3.3572804789365465E-3</v>
      </c>
      <c r="N1271" s="16">
        <v>3.5652210125375794E-3</v>
      </c>
      <c r="O1271" s="16">
        <v>3.4557450349325847E-3</v>
      </c>
      <c r="P1271" s="16">
        <v>3.4065578932146756E-3</v>
      </c>
      <c r="Q1271" s="16">
        <v>3.3483773548381285E-3</v>
      </c>
    </row>
    <row r="1272" spans="2:17" x14ac:dyDescent="0.3">
      <c r="B1272" s="1" t="s">
        <v>56</v>
      </c>
      <c r="C1272" s="8" t="s">
        <v>347</v>
      </c>
      <c r="D1272" s="8" t="s">
        <v>35</v>
      </c>
      <c r="E1272" s="15">
        <v>2.9591468166760247E-2</v>
      </c>
      <c r="F1272" s="15">
        <v>2.5630691884022706E-2</v>
      </c>
      <c r="G1272" s="15">
        <v>2.5380502160740396E-2</v>
      </c>
      <c r="H1272" s="15">
        <v>2.3257925255340078E-2</v>
      </c>
      <c r="I1272" s="15">
        <v>-1.5357218810515674</v>
      </c>
      <c r="J1272" s="15">
        <v>2.4733670173322578E-2</v>
      </c>
      <c r="K1272" s="15">
        <v>3.5783842958931437E-2</v>
      </c>
      <c r="L1272" s="15">
        <v>3.0376444813498701E-2</v>
      </c>
      <c r="M1272" s="15">
        <v>3.2682604607152263E-2</v>
      </c>
      <c r="N1272" s="15">
        <v>3.4697471879230606E-2</v>
      </c>
      <c r="O1272" s="15">
        <v>3.6923374295097802E-2</v>
      </c>
      <c r="P1272" s="15">
        <v>3.6330155111019995E-2</v>
      </c>
      <c r="Q1272" s="15">
        <v>3.8269541429221135E-2</v>
      </c>
    </row>
    <row r="1273" spans="2:17" x14ac:dyDescent="0.3">
      <c r="C1273" s="23"/>
      <c r="D1273" s="23" t="s">
        <v>348</v>
      </c>
      <c r="E1273" s="23"/>
      <c r="F1273" s="23"/>
      <c r="G1273" s="23"/>
      <c r="H1273" s="23"/>
      <c r="I1273" s="23"/>
      <c r="J1273" s="23"/>
      <c r="K1273" s="23"/>
      <c r="L1273" s="23"/>
      <c r="M1273" s="23"/>
      <c r="N1273" s="23"/>
      <c r="O1273" s="23"/>
      <c r="P1273" s="23"/>
      <c r="Q1273" s="23"/>
    </row>
  </sheetData>
  <conditionalFormatting sqref="E12:Q14">
    <cfRule type="cellIs" dxfId="255" priority="151" operator="lessThan">
      <formula>0</formula>
    </cfRule>
    <cfRule type="cellIs" dxfId="254" priority="152" operator="greaterThan">
      <formula>1</formula>
    </cfRule>
  </conditionalFormatting>
  <conditionalFormatting sqref="E20:Q22">
    <cfRule type="cellIs" dxfId="253" priority="153" operator="lessThan">
      <formula>0</formula>
    </cfRule>
    <cfRule type="cellIs" dxfId="252" priority="154" operator="greaterThan">
      <formula>1</formula>
    </cfRule>
  </conditionalFormatting>
  <conditionalFormatting sqref="E28:Q31">
    <cfRule type="cellIs" dxfId="251" priority="53" operator="lessThan">
      <formula>0</formula>
    </cfRule>
    <cfRule type="cellIs" dxfId="250" priority="54" operator="greaterThan">
      <formula>1</formula>
    </cfRule>
  </conditionalFormatting>
  <conditionalFormatting sqref="E37:Q40">
    <cfRule type="cellIs" dxfId="249" priority="49" operator="lessThan">
      <formula>0</formula>
    </cfRule>
    <cfRule type="cellIs" dxfId="248" priority="50" operator="greaterThan">
      <formula>1</formula>
    </cfRule>
  </conditionalFormatting>
  <conditionalFormatting sqref="E46:Q49">
    <cfRule type="cellIs" dxfId="247" priority="47" operator="lessThan">
      <formula>0</formula>
    </cfRule>
    <cfRule type="cellIs" dxfId="246" priority="48" operator="greaterThan">
      <formula>1</formula>
    </cfRule>
  </conditionalFormatting>
  <conditionalFormatting sqref="E55:Q58">
    <cfRule type="cellIs" dxfId="245" priority="45" operator="lessThan">
      <formula>0</formula>
    </cfRule>
    <cfRule type="cellIs" dxfId="244" priority="46" operator="greaterThan">
      <formula>1</formula>
    </cfRule>
  </conditionalFormatting>
  <conditionalFormatting sqref="E64:Q67">
    <cfRule type="cellIs" dxfId="243" priority="43" operator="lessThan">
      <formula>0</formula>
    </cfRule>
    <cfRule type="cellIs" dxfId="242" priority="44" operator="greaterThan">
      <formula>1</formula>
    </cfRule>
  </conditionalFormatting>
  <conditionalFormatting sqref="E73:Q76">
    <cfRule type="cellIs" dxfId="241" priority="41" operator="lessThan">
      <formula>0</formula>
    </cfRule>
    <cfRule type="cellIs" dxfId="240" priority="42" operator="greaterThan">
      <formula>1</formula>
    </cfRule>
  </conditionalFormatting>
  <conditionalFormatting sqref="E82:Q85">
    <cfRule type="cellIs" dxfId="239" priority="39" operator="lessThan">
      <formula>0</formula>
    </cfRule>
    <cfRule type="cellIs" dxfId="238" priority="40" operator="greaterThan">
      <formula>1</formula>
    </cfRule>
  </conditionalFormatting>
  <conditionalFormatting sqref="E91:Q94">
    <cfRule type="cellIs" dxfId="237" priority="37" operator="lessThan">
      <formula>0</formula>
    </cfRule>
    <cfRule type="cellIs" dxfId="236" priority="38" operator="greaterThan">
      <formula>1</formula>
    </cfRule>
  </conditionalFormatting>
  <conditionalFormatting sqref="E106:Q108">
    <cfRule type="cellIs" dxfId="235" priority="155" operator="lessThan">
      <formula>0</formula>
    </cfRule>
    <cfRule type="cellIs" dxfId="234" priority="156" operator="greaterThan">
      <formula>1</formula>
    </cfRule>
  </conditionalFormatting>
  <conditionalFormatting sqref="E114:Q116">
    <cfRule type="cellIs" dxfId="233" priority="157" operator="lessThan">
      <formula>0</formula>
    </cfRule>
    <cfRule type="cellIs" dxfId="232" priority="158" operator="greaterThan">
      <formula>1</formula>
    </cfRule>
  </conditionalFormatting>
  <conditionalFormatting sqref="E122:Q125">
    <cfRule type="cellIs" dxfId="231" priority="159" operator="lessThan">
      <formula>0</formula>
    </cfRule>
    <cfRule type="cellIs" dxfId="230" priority="160" operator="greaterThan">
      <formula>1</formula>
    </cfRule>
  </conditionalFormatting>
  <conditionalFormatting sqref="E131:Q134">
    <cfRule type="cellIs" dxfId="229" priority="67" operator="lessThan">
      <formula>0</formula>
    </cfRule>
    <cfRule type="cellIs" dxfId="228" priority="68" operator="greaterThan">
      <formula>1</formula>
    </cfRule>
  </conditionalFormatting>
  <conditionalFormatting sqref="E140:Q143">
    <cfRule type="cellIs" dxfId="227" priority="65" operator="lessThan">
      <formula>0</formula>
    </cfRule>
    <cfRule type="cellIs" dxfId="226" priority="66" operator="greaterThan">
      <formula>1</formula>
    </cfRule>
  </conditionalFormatting>
  <conditionalFormatting sqref="E149:Q152">
    <cfRule type="cellIs" dxfId="225" priority="63" operator="lessThan">
      <formula>0</formula>
    </cfRule>
    <cfRule type="cellIs" dxfId="224" priority="64" operator="greaterThan">
      <formula>1</formula>
    </cfRule>
  </conditionalFormatting>
  <conditionalFormatting sqref="E158:Q161">
    <cfRule type="cellIs" dxfId="223" priority="61" operator="lessThan">
      <formula>0</formula>
    </cfRule>
    <cfRule type="cellIs" dxfId="222" priority="62" operator="greaterThan">
      <formula>1</formula>
    </cfRule>
  </conditionalFormatting>
  <conditionalFormatting sqref="E167:Q170">
    <cfRule type="cellIs" dxfId="221" priority="59" operator="lessThan">
      <formula>0</formula>
    </cfRule>
    <cfRule type="cellIs" dxfId="220" priority="60" operator="greaterThan">
      <formula>1</formula>
    </cfRule>
  </conditionalFormatting>
  <conditionalFormatting sqref="E176:Q179">
    <cfRule type="cellIs" dxfId="219" priority="57" operator="lessThan">
      <formula>0</formula>
    </cfRule>
    <cfRule type="cellIs" dxfId="218" priority="58" operator="greaterThan">
      <formula>1</formula>
    </cfRule>
  </conditionalFormatting>
  <conditionalFormatting sqref="E185:Q188">
    <cfRule type="cellIs" dxfId="217" priority="55" operator="lessThan">
      <formula>0</formula>
    </cfRule>
    <cfRule type="cellIs" dxfId="216" priority="56" operator="greaterThan">
      <formula>1</formula>
    </cfRule>
  </conditionalFormatting>
  <conditionalFormatting sqref="E200:Q202">
    <cfRule type="cellIs" dxfId="215" priority="161" operator="lessThan">
      <formula>0</formula>
    </cfRule>
    <cfRule type="cellIs" dxfId="214" priority="162" operator="greaterThan">
      <formula>1</formula>
    </cfRule>
  </conditionalFormatting>
  <conditionalFormatting sqref="E208:Q210">
    <cfRule type="cellIs" dxfId="213" priority="163" operator="lessThan">
      <formula>0</formula>
    </cfRule>
    <cfRule type="cellIs" dxfId="212" priority="164" operator="greaterThan">
      <formula>1</formula>
    </cfRule>
  </conditionalFormatting>
  <conditionalFormatting sqref="E216:Q219">
    <cfRule type="cellIs" dxfId="211" priority="165" operator="lessThan">
      <formula>0</formula>
    </cfRule>
    <cfRule type="cellIs" dxfId="210" priority="166" operator="greaterThan">
      <formula>1</formula>
    </cfRule>
  </conditionalFormatting>
  <conditionalFormatting sqref="E225:Q228">
    <cfRule type="cellIs" dxfId="209" priority="167" operator="lessThan">
      <formula>0</formula>
    </cfRule>
    <cfRule type="cellIs" dxfId="208" priority="168" operator="greaterThan">
      <formula>1</formula>
    </cfRule>
  </conditionalFormatting>
  <conditionalFormatting sqref="E234:Q237">
    <cfRule type="cellIs" dxfId="207" priority="79" operator="lessThan">
      <formula>0</formula>
    </cfRule>
    <cfRule type="cellIs" dxfId="206" priority="80" operator="greaterThan">
      <formula>1</formula>
    </cfRule>
  </conditionalFormatting>
  <conditionalFormatting sqref="E243:Q246">
    <cfRule type="cellIs" dxfId="205" priority="77" operator="lessThan">
      <formula>0</formula>
    </cfRule>
    <cfRule type="cellIs" dxfId="204" priority="78" operator="greaterThan">
      <formula>1</formula>
    </cfRule>
  </conditionalFormatting>
  <conditionalFormatting sqref="E252:Q255">
    <cfRule type="cellIs" dxfId="203" priority="75" operator="lessThan">
      <formula>0</formula>
    </cfRule>
    <cfRule type="cellIs" dxfId="202" priority="76" operator="greaterThan">
      <formula>1</formula>
    </cfRule>
  </conditionalFormatting>
  <conditionalFormatting sqref="E261:Q264">
    <cfRule type="cellIs" dxfId="201" priority="73" operator="lessThan">
      <formula>0</formula>
    </cfRule>
    <cfRule type="cellIs" dxfId="200" priority="74" operator="greaterThan">
      <formula>1</formula>
    </cfRule>
  </conditionalFormatting>
  <conditionalFormatting sqref="E270:Q273">
    <cfRule type="cellIs" dxfId="199" priority="71" operator="lessThan">
      <formula>0</formula>
    </cfRule>
    <cfRule type="cellIs" dxfId="198" priority="72" operator="greaterThan">
      <formula>1</formula>
    </cfRule>
  </conditionalFormatting>
  <conditionalFormatting sqref="E279:Q282">
    <cfRule type="cellIs" dxfId="197" priority="69" operator="lessThan">
      <formula>0</formula>
    </cfRule>
    <cfRule type="cellIs" dxfId="196" priority="70" operator="greaterThan">
      <formula>1</formula>
    </cfRule>
  </conditionalFormatting>
  <conditionalFormatting sqref="E294:Q296">
    <cfRule type="cellIs" dxfId="195" priority="169" operator="lessThan">
      <formula>0</formula>
    </cfRule>
    <cfRule type="cellIs" dxfId="194" priority="170" operator="greaterThan">
      <formula>1</formula>
    </cfRule>
  </conditionalFormatting>
  <conditionalFormatting sqref="E302:Q304">
    <cfRule type="cellIs" dxfId="193" priority="171" operator="lessThan">
      <formula>0</formula>
    </cfRule>
    <cfRule type="cellIs" dxfId="192" priority="172" operator="greaterThan">
      <formula>1</formula>
    </cfRule>
  </conditionalFormatting>
  <conditionalFormatting sqref="E310:Q313">
    <cfRule type="cellIs" dxfId="191" priority="173" operator="lessThan">
      <formula>0</formula>
    </cfRule>
    <cfRule type="cellIs" dxfId="190" priority="174" operator="greaterThan">
      <formula>1</formula>
    </cfRule>
  </conditionalFormatting>
  <conditionalFormatting sqref="E319:Q322">
    <cfRule type="cellIs" dxfId="189" priority="175" operator="lessThan">
      <formula>0</formula>
    </cfRule>
    <cfRule type="cellIs" dxfId="188" priority="176" operator="greaterThan">
      <formula>1</formula>
    </cfRule>
  </conditionalFormatting>
  <conditionalFormatting sqref="E328:Q331">
    <cfRule type="cellIs" dxfId="187" priority="177" operator="lessThan">
      <formula>0</formula>
    </cfRule>
    <cfRule type="cellIs" dxfId="186" priority="178" operator="greaterThan">
      <formula>1</formula>
    </cfRule>
  </conditionalFormatting>
  <conditionalFormatting sqref="E337:Q340">
    <cfRule type="cellIs" dxfId="185" priority="89" operator="lessThan">
      <formula>0</formula>
    </cfRule>
    <cfRule type="cellIs" dxfId="184" priority="90" operator="greaterThan">
      <formula>1</formula>
    </cfRule>
  </conditionalFormatting>
  <conditionalFormatting sqref="E346:Q349">
    <cfRule type="cellIs" dxfId="183" priority="87" operator="lessThan">
      <formula>0</formula>
    </cfRule>
    <cfRule type="cellIs" dxfId="182" priority="88" operator="greaterThan">
      <formula>1</formula>
    </cfRule>
  </conditionalFormatting>
  <conditionalFormatting sqref="E355:Q358">
    <cfRule type="cellIs" dxfId="181" priority="85" operator="lessThan">
      <formula>0</formula>
    </cfRule>
    <cfRule type="cellIs" dxfId="180" priority="86" operator="greaterThan">
      <formula>1</formula>
    </cfRule>
  </conditionalFormatting>
  <conditionalFormatting sqref="E364:Q367">
    <cfRule type="cellIs" dxfId="179" priority="83" operator="lessThan">
      <formula>0</formula>
    </cfRule>
    <cfRule type="cellIs" dxfId="178" priority="84" operator="greaterThan">
      <formula>1</formula>
    </cfRule>
  </conditionalFormatting>
  <conditionalFormatting sqref="E373:Q376">
    <cfRule type="cellIs" dxfId="177" priority="81" operator="lessThan">
      <formula>0</formula>
    </cfRule>
    <cfRule type="cellIs" dxfId="176" priority="82" operator="greaterThan">
      <formula>1</formula>
    </cfRule>
  </conditionalFormatting>
  <conditionalFormatting sqref="E388:Q390">
    <cfRule type="cellIs" dxfId="175" priority="179" operator="lessThan">
      <formula>0</formula>
    </cfRule>
    <cfRule type="cellIs" dxfId="174" priority="180" operator="greaterThan">
      <formula>1</formula>
    </cfRule>
  </conditionalFormatting>
  <conditionalFormatting sqref="E396:Q398">
    <cfRule type="cellIs" dxfId="173" priority="181" operator="lessThan">
      <formula>0</formula>
    </cfRule>
    <cfRule type="cellIs" dxfId="172" priority="182" operator="greaterThan">
      <formula>1</formula>
    </cfRule>
  </conditionalFormatting>
  <conditionalFormatting sqref="E404:Q407">
    <cfRule type="cellIs" dxfId="171" priority="183" operator="lessThan">
      <formula>0</formula>
    </cfRule>
    <cfRule type="cellIs" dxfId="170" priority="184" operator="greaterThan">
      <formula>1</formula>
    </cfRule>
  </conditionalFormatting>
  <conditionalFormatting sqref="E413:Q416">
    <cfRule type="cellIs" dxfId="169" priority="185" operator="lessThan">
      <formula>0</formula>
    </cfRule>
    <cfRule type="cellIs" dxfId="168" priority="186" operator="greaterThan">
      <formula>1</formula>
    </cfRule>
  </conditionalFormatting>
  <conditionalFormatting sqref="E422:Q425">
    <cfRule type="cellIs" dxfId="167" priority="187" operator="lessThan">
      <formula>0</formula>
    </cfRule>
    <cfRule type="cellIs" dxfId="166" priority="188" operator="greaterThan">
      <formula>1</formula>
    </cfRule>
  </conditionalFormatting>
  <conditionalFormatting sqref="E431:Q434">
    <cfRule type="cellIs" dxfId="165" priority="189" operator="lessThan">
      <formula>0</formula>
    </cfRule>
    <cfRule type="cellIs" dxfId="164" priority="190" operator="greaterThan">
      <formula>1</formula>
    </cfRule>
  </conditionalFormatting>
  <conditionalFormatting sqref="E440:Q443">
    <cfRule type="cellIs" dxfId="163" priority="97" operator="lessThan">
      <formula>0</formula>
    </cfRule>
    <cfRule type="cellIs" dxfId="162" priority="98" operator="greaterThan">
      <formula>1</formula>
    </cfRule>
  </conditionalFormatting>
  <conditionalFormatting sqref="E449:Q452">
    <cfRule type="cellIs" dxfId="161" priority="95" operator="lessThan">
      <formula>0</formula>
    </cfRule>
    <cfRule type="cellIs" dxfId="160" priority="96" operator="greaterThan">
      <formula>1</formula>
    </cfRule>
  </conditionalFormatting>
  <conditionalFormatting sqref="E458:Q461">
    <cfRule type="cellIs" dxfId="159" priority="93" operator="lessThan">
      <formula>0</formula>
    </cfRule>
    <cfRule type="cellIs" dxfId="158" priority="94" operator="greaterThan">
      <formula>1</formula>
    </cfRule>
  </conditionalFormatting>
  <conditionalFormatting sqref="E467:Q470">
    <cfRule type="cellIs" dxfId="157" priority="91" operator="lessThan">
      <formula>0</formula>
    </cfRule>
    <cfRule type="cellIs" dxfId="156" priority="92" operator="greaterThan">
      <formula>1</formula>
    </cfRule>
  </conditionalFormatting>
  <conditionalFormatting sqref="E482:Q484">
    <cfRule type="cellIs" dxfId="155" priority="191" operator="lessThan">
      <formula>0</formula>
    </cfRule>
    <cfRule type="cellIs" dxfId="154" priority="192" operator="greaterThan">
      <formula>1</formula>
    </cfRule>
  </conditionalFormatting>
  <conditionalFormatting sqref="E490:Q492">
    <cfRule type="cellIs" dxfId="153" priority="193" operator="lessThan">
      <formula>0</formula>
    </cfRule>
    <cfRule type="cellIs" dxfId="152" priority="194" operator="greaterThan">
      <formula>1</formula>
    </cfRule>
  </conditionalFormatting>
  <conditionalFormatting sqref="E498:Q501">
    <cfRule type="cellIs" dxfId="151" priority="195" operator="lessThan">
      <formula>0</formula>
    </cfRule>
    <cfRule type="cellIs" dxfId="150" priority="196" operator="greaterThan">
      <formula>1</formula>
    </cfRule>
  </conditionalFormatting>
  <conditionalFormatting sqref="E507:Q510">
    <cfRule type="cellIs" dxfId="149" priority="197" operator="lessThan">
      <formula>0</formula>
    </cfRule>
    <cfRule type="cellIs" dxfId="148" priority="198" operator="greaterThan">
      <formula>1</formula>
    </cfRule>
  </conditionalFormatting>
  <conditionalFormatting sqref="E516:Q519">
    <cfRule type="cellIs" dxfId="147" priority="199" operator="lessThan">
      <formula>0</formula>
    </cfRule>
    <cfRule type="cellIs" dxfId="146" priority="200" operator="greaterThan">
      <formula>1</formula>
    </cfRule>
  </conditionalFormatting>
  <conditionalFormatting sqref="E525:Q528">
    <cfRule type="cellIs" dxfId="145" priority="201" operator="lessThan">
      <formula>0</formula>
    </cfRule>
    <cfRule type="cellIs" dxfId="144" priority="202" operator="greaterThan">
      <formula>1</formula>
    </cfRule>
  </conditionalFormatting>
  <conditionalFormatting sqref="E534:Q537">
    <cfRule type="cellIs" dxfId="143" priority="203" operator="lessThan">
      <formula>0</formula>
    </cfRule>
    <cfRule type="cellIs" dxfId="142" priority="204" operator="greaterThan">
      <formula>1</formula>
    </cfRule>
  </conditionalFormatting>
  <conditionalFormatting sqref="E543:Q546">
    <cfRule type="cellIs" dxfId="141" priority="103" operator="lessThan">
      <formula>0</formula>
    </cfRule>
    <cfRule type="cellIs" dxfId="140" priority="104" operator="greaterThan">
      <formula>1</formula>
    </cfRule>
  </conditionalFormatting>
  <conditionalFormatting sqref="E552:Q555">
    <cfRule type="cellIs" dxfId="139" priority="101" operator="lessThan">
      <formula>0</formula>
    </cfRule>
    <cfRule type="cellIs" dxfId="138" priority="102" operator="greaterThan">
      <formula>1</formula>
    </cfRule>
  </conditionalFormatting>
  <conditionalFormatting sqref="E561:Q564">
    <cfRule type="cellIs" dxfId="137" priority="99" operator="lessThan">
      <formula>0</formula>
    </cfRule>
    <cfRule type="cellIs" dxfId="136" priority="100" operator="greaterThan">
      <formula>1</formula>
    </cfRule>
  </conditionalFormatting>
  <conditionalFormatting sqref="E576:Q578">
    <cfRule type="cellIs" dxfId="135" priority="205" operator="lessThan">
      <formula>0</formula>
    </cfRule>
    <cfRule type="cellIs" dxfId="134" priority="206" operator="greaterThan">
      <formula>1</formula>
    </cfRule>
  </conditionalFormatting>
  <conditionalFormatting sqref="E584:Q586">
    <cfRule type="cellIs" dxfId="133" priority="207" operator="lessThan">
      <formula>0</formula>
    </cfRule>
    <cfRule type="cellIs" dxfId="132" priority="208" operator="greaterThan">
      <formula>1</formula>
    </cfRule>
  </conditionalFormatting>
  <conditionalFormatting sqref="E592:Q595">
    <cfRule type="cellIs" dxfId="131" priority="209" operator="lessThan">
      <formula>0</formula>
    </cfRule>
    <cfRule type="cellIs" dxfId="130" priority="210" operator="greaterThan">
      <formula>1</formula>
    </cfRule>
  </conditionalFormatting>
  <conditionalFormatting sqref="E601:Q604">
    <cfRule type="cellIs" dxfId="129" priority="211" operator="lessThan">
      <formula>0</formula>
    </cfRule>
    <cfRule type="cellIs" dxfId="128" priority="212" operator="greaterThan">
      <formula>1</formula>
    </cfRule>
  </conditionalFormatting>
  <conditionalFormatting sqref="E610:Q613">
    <cfRule type="cellIs" dxfId="127" priority="213" operator="lessThan">
      <formula>0</formula>
    </cfRule>
    <cfRule type="cellIs" dxfId="126" priority="214" operator="greaterThan">
      <formula>1</formula>
    </cfRule>
  </conditionalFormatting>
  <conditionalFormatting sqref="E619:Q622">
    <cfRule type="cellIs" dxfId="125" priority="215" operator="lessThan">
      <formula>0</formula>
    </cfRule>
    <cfRule type="cellIs" dxfId="124" priority="216" operator="greaterThan">
      <formula>1</formula>
    </cfRule>
  </conditionalFormatting>
  <conditionalFormatting sqref="E628:Q631">
    <cfRule type="cellIs" dxfId="123" priority="217" operator="lessThan">
      <formula>0</formula>
    </cfRule>
    <cfRule type="cellIs" dxfId="122" priority="218" operator="greaterThan">
      <formula>1</formula>
    </cfRule>
  </conditionalFormatting>
  <conditionalFormatting sqref="E637:Q640">
    <cfRule type="cellIs" dxfId="121" priority="219" operator="lessThan">
      <formula>0</formula>
    </cfRule>
    <cfRule type="cellIs" dxfId="120" priority="220" operator="greaterThan">
      <formula>1</formula>
    </cfRule>
  </conditionalFormatting>
  <conditionalFormatting sqref="E646:Q649">
    <cfRule type="cellIs" dxfId="119" priority="107" operator="lessThan">
      <formula>0</formula>
    </cfRule>
    <cfRule type="cellIs" dxfId="118" priority="108" operator="greaterThan">
      <formula>1</formula>
    </cfRule>
  </conditionalFormatting>
  <conditionalFormatting sqref="E655:Q658">
    <cfRule type="cellIs" dxfId="117" priority="105" operator="lessThan">
      <formula>0</formula>
    </cfRule>
    <cfRule type="cellIs" dxfId="116" priority="106" operator="greaterThan">
      <formula>1</formula>
    </cfRule>
  </conditionalFormatting>
  <conditionalFormatting sqref="E670:Q672">
    <cfRule type="cellIs" dxfId="115" priority="221" operator="lessThan">
      <formula>0</formula>
    </cfRule>
    <cfRule type="cellIs" dxfId="114" priority="222" operator="greaterThan">
      <formula>1</formula>
    </cfRule>
  </conditionalFormatting>
  <conditionalFormatting sqref="E678:Q680">
    <cfRule type="cellIs" dxfId="113" priority="223" operator="lessThan">
      <formula>0</formula>
    </cfRule>
    <cfRule type="cellIs" dxfId="112" priority="224" operator="greaterThan">
      <formula>1</formula>
    </cfRule>
  </conditionalFormatting>
  <conditionalFormatting sqref="E686:Q689">
    <cfRule type="cellIs" dxfId="111" priority="225" operator="lessThan">
      <formula>0</formula>
    </cfRule>
    <cfRule type="cellIs" dxfId="110" priority="226" operator="greaterThan">
      <formula>1</formula>
    </cfRule>
  </conditionalFormatting>
  <conditionalFormatting sqref="E695:Q698">
    <cfRule type="cellIs" dxfId="109" priority="227" operator="lessThan">
      <formula>0</formula>
    </cfRule>
    <cfRule type="cellIs" dxfId="108" priority="228" operator="greaterThan">
      <formula>1</formula>
    </cfRule>
  </conditionalFormatting>
  <conditionalFormatting sqref="E704:Q707">
    <cfRule type="cellIs" dxfId="107" priority="229" operator="lessThan">
      <formula>0</formula>
    </cfRule>
    <cfRule type="cellIs" dxfId="106" priority="230" operator="greaterThan">
      <formula>1</formula>
    </cfRule>
  </conditionalFormatting>
  <conditionalFormatting sqref="E713:Q716">
    <cfRule type="cellIs" dxfId="105" priority="231" operator="lessThan">
      <formula>0</formula>
    </cfRule>
    <cfRule type="cellIs" dxfId="104" priority="232" operator="greaterThan">
      <formula>1</formula>
    </cfRule>
  </conditionalFormatting>
  <conditionalFormatting sqref="E722:Q725">
    <cfRule type="cellIs" dxfId="103" priority="233" operator="lessThan">
      <formula>0</formula>
    </cfRule>
    <cfRule type="cellIs" dxfId="102" priority="234" operator="greaterThan">
      <formula>1</formula>
    </cfRule>
  </conditionalFormatting>
  <conditionalFormatting sqref="E731:Q734">
    <cfRule type="cellIs" dxfId="101" priority="235" operator="lessThan">
      <formula>0</formula>
    </cfRule>
    <cfRule type="cellIs" dxfId="100" priority="236" operator="greaterThan">
      <formula>1</formula>
    </cfRule>
  </conditionalFormatting>
  <conditionalFormatting sqref="E740:Q743">
    <cfRule type="cellIs" dxfId="99" priority="237" operator="lessThan">
      <formula>0</formula>
    </cfRule>
    <cfRule type="cellIs" dxfId="98" priority="238" operator="greaterThan">
      <formula>1</formula>
    </cfRule>
  </conditionalFormatting>
  <conditionalFormatting sqref="E749:Q752">
    <cfRule type="cellIs" dxfId="97" priority="109" operator="lessThan">
      <formula>0</formula>
    </cfRule>
    <cfRule type="cellIs" dxfId="96" priority="110" operator="greaterThan">
      <formula>1</formula>
    </cfRule>
  </conditionalFormatting>
  <conditionalFormatting sqref="E764:Q766">
    <cfRule type="cellIs" dxfId="95" priority="239" operator="lessThan">
      <formula>0</formula>
    </cfRule>
    <cfRule type="cellIs" dxfId="94" priority="240" operator="greaterThan">
      <formula>1</formula>
    </cfRule>
  </conditionalFormatting>
  <conditionalFormatting sqref="E772:Q774">
    <cfRule type="cellIs" dxfId="93" priority="241" operator="lessThan">
      <formula>0</formula>
    </cfRule>
    <cfRule type="cellIs" dxfId="92" priority="242" operator="greaterThan">
      <formula>1</formula>
    </cfRule>
  </conditionalFormatting>
  <conditionalFormatting sqref="E780:Q783">
    <cfRule type="cellIs" dxfId="91" priority="277" operator="lessThan">
      <formula>0</formula>
    </cfRule>
    <cfRule type="cellIs" dxfId="90" priority="278" operator="greaterThan">
      <formula>1</formula>
    </cfRule>
  </conditionalFormatting>
  <conditionalFormatting sqref="E789:Q792">
    <cfRule type="cellIs" dxfId="89" priority="275" operator="lessThan">
      <formula>0</formula>
    </cfRule>
    <cfRule type="cellIs" dxfId="88" priority="276" operator="greaterThan">
      <formula>1</formula>
    </cfRule>
  </conditionalFormatting>
  <conditionalFormatting sqref="E798:Q801">
    <cfRule type="cellIs" dxfId="87" priority="273" operator="lessThan">
      <formula>0</formula>
    </cfRule>
    <cfRule type="cellIs" dxfId="86" priority="274" operator="greaterThan">
      <formula>1</formula>
    </cfRule>
  </conditionalFormatting>
  <conditionalFormatting sqref="E807:Q810">
    <cfRule type="cellIs" dxfId="85" priority="271" operator="lessThan">
      <formula>0</formula>
    </cfRule>
    <cfRule type="cellIs" dxfId="84" priority="272" operator="greaterThan">
      <formula>1</formula>
    </cfRule>
  </conditionalFormatting>
  <conditionalFormatting sqref="E816:Q819">
    <cfRule type="cellIs" dxfId="83" priority="269" operator="lessThan">
      <formula>0</formula>
    </cfRule>
    <cfRule type="cellIs" dxfId="82" priority="270" operator="greaterThan">
      <formula>1</formula>
    </cfRule>
  </conditionalFormatting>
  <conditionalFormatting sqref="E825:Q828">
    <cfRule type="cellIs" dxfId="81" priority="267" operator="lessThan">
      <formula>0</formula>
    </cfRule>
    <cfRule type="cellIs" dxfId="80" priority="268" operator="greaterThan">
      <formula>1</formula>
    </cfRule>
  </conditionalFormatting>
  <conditionalFormatting sqref="E834:Q837">
    <cfRule type="cellIs" dxfId="79" priority="265" operator="lessThan">
      <formula>0</formula>
    </cfRule>
    <cfRule type="cellIs" dxfId="78" priority="266" operator="greaterThan">
      <formula>1</formula>
    </cfRule>
  </conditionalFormatting>
  <conditionalFormatting sqref="E843:Q846">
    <cfRule type="cellIs" dxfId="77" priority="263" operator="lessThan">
      <formula>0</formula>
    </cfRule>
    <cfRule type="cellIs" dxfId="76" priority="264" operator="greaterThan">
      <formula>1</formula>
    </cfRule>
  </conditionalFormatting>
  <conditionalFormatting sqref="E858:Q860">
    <cfRule type="cellIs" dxfId="75" priority="243" operator="lessThan">
      <formula>0</formula>
    </cfRule>
    <cfRule type="cellIs" dxfId="74" priority="244" operator="greaterThan">
      <formula>1</formula>
    </cfRule>
  </conditionalFormatting>
  <conditionalFormatting sqref="E866:Q868">
    <cfRule type="cellIs" dxfId="73" priority="257" operator="lessThan">
      <formula>0</formula>
    </cfRule>
    <cfRule type="cellIs" dxfId="72" priority="258" operator="greaterThan">
      <formula>1</formula>
    </cfRule>
  </conditionalFormatting>
  <conditionalFormatting sqref="E874:Q877">
    <cfRule type="cellIs" dxfId="71" priority="261" operator="lessThan">
      <formula>0</formula>
    </cfRule>
    <cfRule type="cellIs" dxfId="70" priority="262" operator="greaterThan">
      <formula>1</formula>
    </cfRule>
  </conditionalFormatting>
  <conditionalFormatting sqref="E883:Q886">
    <cfRule type="cellIs" dxfId="69" priority="259" operator="lessThan">
      <formula>0</formula>
    </cfRule>
    <cfRule type="cellIs" dxfId="68" priority="260" operator="greaterThan">
      <formula>1</formula>
    </cfRule>
  </conditionalFormatting>
  <conditionalFormatting sqref="E892:Q895">
    <cfRule type="cellIs" dxfId="67" priority="255" operator="lessThan">
      <formula>0</formula>
    </cfRule>
    <cfRule type="cellIs" dxfId="66" priority="256" operator="greaterThan">
      <formula>1</formula>
    </cfRule>
  </conditionalFormatting>
  <conditionalFormatting sqref="E901:Q904">
    <cfRule type="cellIs" dxfId="65" priority="253" operator="lessThan">
      <formula>0</formula>
    </cfRule>
    <cfRule type="cellIs" dxfId="64" priority="254" operator="greaterThan">
      <formula>1</formula>
    </cfRule>
  </conditionalFormatting>
  <conditionalFormatting sqref="E910:Q913">
    <cfRule type="cellIs" dxfId="63" priority="251" operator="lessThan">
      <formula>0</formula>
    </cfRule>
    <cfRule type="cellIs" dxfId="62" priority="252" operator="greaterThan">
      <formula>1</formula>
    </cfRule>
  </conditionalFormatting>
  <conditionalFormatting sqref="E919:Q922">
    <cfRule type="cellIs" dxfId="61" priority="249" operator="lessThan">
      <formula>0</formula>
    </cfRule>
    <cfRule type="cellIs" dxfId="60" priority="250" operator="greaterThan">
      <formula>1</formula>
    </cfRule>
  </conditionalFormatting>
  <conditionalFormatting sqref="E928:Q931">
    <cfRule type="cellIs" dxfId="59" priority="247" operator="lessThan">
      <formula>0</formula>
    </cfRule>
    <cfRule type="cellIs" dxfId="58" priority="248" operator="greaterThan">
      <formula>1</formula>
    </cfRule>
  </conditionalFormatting>
  <conditionalFormatting sqref="E937:Q940">
    <cfRule type="cellIs" dxfId="57" priority="245" operator="lessThan">
      <formula>0</formula>
    </cfRule>
    <cfRule type="cellIs" dxfId="56" priority="246" operator="greaterThan">
      <formula>1</formula>
    </cfRule>
  </conditionalFormatting>
  <conditionalFormatting sqref="E952:Q954">
    <cfRule type="cellIs" dxfId="55" priority="149" operator="lessThan">
      <formula>0</formula>
    </cfRule>
    <cfRule type="cellIs" dxfId="54" priority="150" operator="greaterThan">
      <formula>1</formula>
    </cfRule>
  </conditionalFormatting>
  <conditionalFormatting sqref="E960:Q962">
    <cfRule type="cellIs" dxfId="53" priority="147" operator="lessThan">
      <formula>0</formula>
    </cfRule>
    <cfRule type="cellIs" dxfId="52" priority="148" operator="greaterThan">
      <formula>1</formula>
    </cfRule>
  </conditionalFormatting>
  <conditionalFormatting sqref="E968:Q971">
    <cfRule type="cellIs" dxfId="51" priority="145" operator="lessThan">
      <formula>0</formula>
    </cfRule>
    <cfRule type="cellIs" dxfId="50" priority="146" operator="greaterThan">
      <formula>1</formula>
    </cfRule>
  </conditionalFormatting>
  <conditionalFormatting sqref="E977:Q980">
    <cfRule type="cellIs" dxfId="49" priority="143" operator="lessThan">
      <formula>0</formula>
    </cfRule>
    <cfRule type="cellIs" dxfId="48" priority="144" operator="greaterThan">
      <formula>1</formula>
    </cfRule>
  </conditionalFormatting>
  <conditionalFormatting sqref="E986:Q989">
    <cfRule type="cellIs" dxfId="47" priority="141" operator="lessThan">
      <formula>0</formula>
    </cfRule>
    <cfRule type="cellIs" dxfId="46" priority="142" operator="greaterThan">
      <formula>1</formula>
    </cfRule>
  </conditionalFormatting>
  <conditionalFormatting sqref="E995:Q998">
    <cfRule type="cellIs" dxfId="45" priority="139" operator="lessThan">
      <formula>0</formula>
    </cfRule>
    <cfRule type="cellIs" dxfId="44" priority="140" operator="greaterThan">
      <formula>1</formula>
    </cfRule>
  </conditionalFormatting>
  <conditionalFormatting sqref="E1004:Q1007">
    <cfRule type="cellIs" dxfId="43" priority="137" operator="lessThan">
      <formula>0</formula>
    </cfRule>
    <cfRule type="cellIs" dxfId="42" priority="138" operator="greaterThan">
      <formula>1</formula>
    </cfRule>
  </conditionalFormatting>
  <conditionalFormatting sqref="E1013:Q1016">
    <cfRule type="cellIs" dxfId="41" priority="135" operator="lessThan">
      <formula>0</formula>
    </cfRule>
    <cfRule type="cellIs" dxfId="40" priority="136" operator="greaterThan">
      <formula>1</formula>
    </cfRule>
  </conditionalFormatting>
  <conditionalFormatting sqref="E1022:Q1025">
    <cfRule type="cellIs" dxfId="39" priority="133" operator="lessThan">
      <formula>0</formula>
    </cfRule>
    <cfRule type="cellIs" dxfId="38" priority="134" operator="greaterThan">
      <formula>1</formula>
    </cfRule>
  </conditionalFormatting>
  <conditionalFormatting sqref="E1031:Q1035 E1125:Q1128 E1219:Q1223">
    <cfRule type="cellIs" dxfId="37" priority="131" operator="lessThan">
      <formula>0</formula>
    </cfRule>
    <cfRule type="cellIs" dxfId="36" priority="132" operator="greaterThan">
      <formula>1</formula>
    </cfRule>
  </conditionalFormatting>
  <conditionalFormatting sqref="E1046:Q1048">
    <cfRule type="cellIs" dxfId="35" priority="17" operator="lessThan">
      <formula>0</formula>
    </cfRule>
    <cfRule type="cellIs" dxfId="34" priority="18" operator="greaterThan">
      <formula>1</formula>
    </cfRule>
  </conditionalFormatting>
  <conditionalFormatting sqref="E1054:Q1056">
    <cfRule type="cellIs" dxfId="33" priority="15" operator="lessThan">
      <formula>0</formula>
    </cfRule>
    <cfRule type="cellIs" dxfId="32" priority="16" operator="greaterThan">
      <formula>1</formula>
    </cfRule>
  </conditionalFormatting>
  <conditionalFormatting sqref="E1062:Q1065">
    <cfRule type="cellIs" dxfId="31" priority="13" operator="lessThan">
      <formula>0</formula>
    </cfRule>
    <cfRule type="cellIs" dxfId="30" priority="14" operator="greaterThan">
      <formula>1</formula>
    </cfRule>
  </conditionalFormatting>
  <conditionalFormatting sqref="E1071:Q1074">
    <cfRule type="cellIs" dxfId="29" priority="11" operator="lessThan">
      <formula>0</formula>
    </cfRule>
    <cfRule type="cellIs" dxfId="28" priority="12" operator="greaterThan">
      <formula>1</formula>
    </cfRule>
  </conditionalFormatting>
  <conditionalFormatting sqref="E1080:Q1083">
    <cfRule type="cellIs" dxfId="27" priority="9" operator="lessThan">
      <formula>0</formula>
    </cfRule>
    <cfRule type="cellIs" dxfId="26" priority="10" operator="greaterThan">
      <formula>1</formula>
    </cfRule>
  </conditionalFormatting>
  <conditionalFormatting sqref="E1089:Q1092">
    <cfRule type="cellIs" dxfId="25" priority="7" operator="lessThan">
      <formula>0</formula>
    </cfRule>
    <cfRule type="cellIs" dxfId="24" priority="8" operator="greaterThan">
      <formula>1</formula>
    </cfRule>
  </conditionalFormatting>
  <conditionalFormatting sqref="E1098:Q1101">
    <cfRule type="cellIs" dxfId="23" priority="5" operator="lessThan">
      <formula>0</formula>
    </cfRule>
    <cfRule type="cellIs" dxfId="22" priority="6" operator="greaterThan">
      <formula>1</formula>
    </cfRule>
  </conditionalFormatting>
  <conditionalFormatting sqref="E1107:Q1110">
    <cfRule type="cellIs" dxfId="21" priority="3" operator="lessThan">
      <formula>0</formula>
    </cfRule>
    <cfRule type="cellIs" dxfId="20" priority="4" operator="greaterThan">
      <formula>1</formula>
    </cfRule>
  </conditionalFormatting>
  <conditionalFormatting sqref="E1116:Q1119">
    <cfRule type="cellIs" dxfId="19" priority="1" operator="lessThan">
      <formula>0</formula>
    </cfRule>
    <cfRule type="cellIs" dxfId="18" priority="2" operator="greaterThan">
      <formula>1</formula>
    </cfRule>
  </conditionalFormatting>
  <conditionalFormatting sqref="E1140:Q1142">
    <cfRule type="cellIs" dxfId="17" priority="129" operator="lessThan">
      <formula>0</formula>
    </cfRule>
    <cfRule type="cellIs" dxfId="16" priority="130" operator="greaterThan">
      <formula>1</formula>
    </cfRule>
  </conditionalFormatting>
  <conditionalFormatting sqref="E1148:Q1150">
    <cfRule type="cellIs" dxfId="15" priority="127" operator="lessThan">
      <formula>0</formula>
    </cfRule>
    <cfRule type="cellIs" dxfId="14" priority="128" operator="greaterThan">
      <formula>1</formula>
    </cfRule>
  </conditionalFormatting>
  <conditionalFormatting sqref="E1156:Q1159">
    <cfRule type="cellIs" dxfId="13" priority="125" operator="lessThan">
      <formula>0</formula>
    </cfRule>
    <cfRule type="cellIs" dxfId="12" priority="126" operator="greaterThan">
      <formula>1</formula>
    </cfRule>
  </conditionalFormatting>
  <conditionalFormatting sqref="E1165:Q1168">
    <cfRule type="cellIs" dxfId="11" priority="123" operator="lessThan">
      <formula>0</formula>
    </cfRule>
    <cfRule type="cellIs" dxfId="10" priority="124" operator="greaterThan">
      <formula>1</formula>
    </cfRule>
  </conditionalFormatting>
  <conditionalFormatting sqref="E1174:Q1177">
    <cfRule type="cellIs" dxfId="9" priority="121" operator="lessThan">
      <formula>0</formula>
    </cfRule>
    <cfRule type="cellIs" dxfId="8" priority="122" operator="greaterThan">
      <formula>1</formula>
    </cfRule>
  </conditionalFormatting>
  <conditionalFormatting sqref="E1183:Q1186">
    <cfRule type="cellIs" dxfId="7" priority="119" operator="lessThan">
      <formula>0</formula>
    </cfRule>
    <cfRule type="cellIs" dxfId="6" priority="120" operator="greaterThan">
      <formula>1</formula>
    </cfRule>
  </conditionalFormatting>
  <conditionalFormatting sqref="E1192:Q1195">
    <cfRule type="cellIs" dxfId="5" priority="117" operator="lessThan">
      <formula>0</formula>
    </cfRule>
    <cfRule type="cellIs" dxfId="4" priority="118" operator="greaterThan">
      <formula>1</formula>
    </cfRule>
  </conditionalFormatting>
  <conditionalFormatting sqref="E1201:Q1204">
    <cfRule type="cellIs" dxfId="3" priority="115" operator="lessThan">
      <formula>0</formula>
    </cfRule>
    <cfRule type="cellIs" dxfId="2" priority="116" operator="greaterThan">
      <formula>1</formula>
    </cfRule>
  </conditionalFormatting>
  <conditionalFormatting sqref="E1210:Q1213">
    <cfRule type="cellIs" dxfId="1" priority="113" operator="lessThan">
      <formula>0</formula>
    </cfRule>
    <cfRule type="cellIs" dxfId="0" priority="114" operator="greaterThan">
      <formula>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86625-557B-4F47-A127-7FBF273BD479}">
  <dimension ref="A1:N139"/>
  <sheetViews>
    <sheetView showGridLines="0" zoomScale="70" zoomScaleNormal="70" workbookViewId="0">
      <selection activeCell="G7" sqref="G7"/>
    </sheetView>
  </sheetViews>
  <sheetFormatPr defaultColWidth="8.88671875" defaultRowHeight="14.4" x14ac:dyDescent="0.3"/>
  <cols>
    <col min="1" max="1" width="3.5546875" style="126" customWidth="1"/>
    <col min="2" max="2" width="9.109375" style="27" customWidth="1"/>
    <col min="3" max="3" width="25" style="27" customWidth="1"/>
    <col min="4" max="4" width="25.88671875" style="27" customWidth="1"/>
    <col min="5" max="5" width="36.33203125" style="27" customWidth="1"/>
    <col min="6" max="6" width="32" style="27" customWidth="1"/>
    <col min="7" max="7" width="32.109375" style="27" customWidth="1"/>
    <col min="8" max="9" width="31.5546875" style="27" customWidth="1"/>
    <col min="10" max="10" width="29.109375" style="27" customWidth="1"/>
    <col min="11" max="11" width="29.5546875" style="27" customWidth="1"/>
    <col min="12" max="12" width="27.109375" style="27" customWidth="1"/>
    <col min="13" max="13" width="26" style="27" customWidth="1"/>
    <col min="14" max="14" width="25.33203125" style="27" customWidth="1"/>
    <col min="15" max="16384" width="8.88671875" style="27"/>
  </cols>
  <sheetData>
    <row r="1" spans="1:14" ht="16.2" thickBot="1" x14ac:dyDescent="0.35">
      <c r="F1" s="28"/>
    </row>
    <row r="2" spans="1:14" ht="16.2" thickBot="1" x14ac:dyDescent="0.35">
      <c r="C2" s="28"/>
      <c r="D2" s="28"/>
      <c r="E2" s="28"/>
      <c r="F2" s="29" t="s">
        <v>349</v>
      </c>
      <c r="G2" s="29" t="s">
        <v>350</v>
      </c>
      <c r="H2" s="29" t="s">
        <v>351</v>
      </c>
      <c r="I2" s="29" t="s">
        <v>352</v>
      </c>
      <c r="J2" s="29" t="s">
        <v>353</v>
      </c>
      <c r="K2" s="29" t="s">
        <v>354</v>
      </c>
      <c r="L2" s="29" t="s">
        <v>355</v>
      </c>
      <c r="M2" s="29" t="s">
        <v>356</v>
      </c>
      <c r="N2" s="29" t="s">
        <v>357</v>
      </c>
    </row>
    <row r="3" spans="1:14" ht="15.6" x14ac:dyDescent="0.3">
      <c r="B3" s="28"/>
      <c r="C3" s="28"/>
      <c r="D3" s="28"/>
      <c r="E3" s="28"/>
      <c r="F3" s="29" t="s">
        <v>358</v>
      </c>
      <c r="G3" s="29" t="s">
        <v>359</v>
      </c>
      <c r="H3" s="29" t="s">
        <v>360</v>
      </c>
      <c r="I3" s="29" t="s">
        <v>361</v>
      </c>
      <c r="J3" s="29" t="s">
        <v>362</v>
      </c>
      <c r="K3" s="29" t="s">
        <v>363</v>
      </c>
      <c r="L3" s="29" t="s">
        <v>364</v>
      </c>
      <c r="M3" s="29" t="s">
        <v>365</v>
      </c>
      <c r="N3" s="29" t="s">
        <v>366</v>
      </c>
    </row>
    <row r="4" spans="1:14" ht="16.2" thickBot="1" x14ac:dyDescent="0.35">
      <c r="B4" s="28"/>
      <c r="C4" s="28"/>
      <c r="D4" s="28"/>
      <c r="E4" s="28"/>
      <c r="F4" s="30"/>
      <c r="G4" s="30"/>
      <c r="H4" s="30"/>
      <c r="I4" s="30"/>
      <c r="J4" s="30"/>
      <c r="K4" s="30"/>
      <c r="L4" s="30"/>
      <c r="M4" s="30"/>
    </row>
    <row r="5" spans="1:14" s="31" customFormat="1" ht="28.8" x14ac:dyDescent="0.3">
      <c r="A5" s="127"/>
      <c r="B5" s="32" t="s">
        <v>0</v>
      </c>
      <c r="C5" s="32" t="s">
        <v>1</v>
      </c>
      <c r="D5" s="32" t="s">
        <v>15</v>
      </c>
      <c r="E5" s="32" t="s">
        <v>367</v>
      </c>
      <c r="F5" s="32" t="s">
        <v>368</v>
      </c>
    </row>
    <row r="6" spans="1:14" ht="15.6" x14ac:dyDescent="0.3">
      <c r="A6" s="33"/>
      <c r="B6" s="34" t="s">
        <v>16</v>
      </c>
      <c r="C6" s="35" t="s">
        <v>17</v>
      </c>
      <c r="D6" s="36">
        <v>769989263.86799991</v>
      </c>
      <c r="E6" s="36">
        <v>644394483.04519963</v>
      </c>
      <c r="F6" s="36">
        <v>644394483.04519963</v>
      </c>
      <c r="G6" s="37"/>
      <c r="H6" s="28"/>
    </row>
    <row r="7" spans="1:14" ht="15.6" x14ac:dyDescent="0.3">
      <c r="B7" s="38" t="s">
        <v>16</v>
      </c>
      <c r="C7" s="39" t="s">
        <v>18</v>
      </c>
      <c r="D7" s="40">
        <v>749253742.15799999</v>
      </c>
      <c r="E7" s="40">
        <v>630538965.72519946</v>
      </c>
      <c r="F7" s="40">
        <v>630538965.72519946</v>
      </c>
      <c r="G7" s="28"/>
      <c r="H7" s="28"/>
    </row>
    <row r="8" spans="1:14" ht="15.6" x14ac:dyDescent="0.3">
      <c r="B8" s="34" t="s">
        <v>16</v>
      </c>
      <c r="C8" s="35" t="s">
        <v>19</v>
      </c>
      <c r="D8" s="36">
        <v>20735521.710000001</v>
      </c>
      <c r="E8" s="36">
        <v>13855517.320000004</v>
      </c>
      <c r="F8" s="36">
        <v>13855517.320000004</v>
      </c>
      <c r="H8" s="28"/>
    </row>
    <row r="9" spans="1:14" ht="15.6" x14ac:dyDescent="0.3">
      <c r="B9" s="38" t="s">
        <v>16</v>
      </c>
      <c r="C9" s="39" t="s">
        <v>26</v>
      </c>
      <c r="D9" s="41"/>
      <c r="E9" s="42">
        <v>0.83688762075476009</v>
      </c>
      <c r="F9" s="42">
        <v>0.83688762075476009</v>
      </c>
      <c r="G9" s="43"/>
      <c r="H9" s="28"/>
    </row>
    <row r="10" spans="1:14" ht="15.6" x14ac:dyDescent="0.3">
      <c r="B10" s="34" t="s">
        <v>16</v>
      </c>
      <c r="C10" s="44" t="s">
        <v>27</v>
      </c>
      <c r="D10" s="45"/>
      <c r="E10" s="46">
        <v>0.84155597796431647</v>
      </c>
      <c r="F10" s="46">
        <v>0.84155597796431647</v>
      </c>
      <c r="G10" s="43"/>
      <c r="H10" s="28"/>
    </row>
    <row r="11" spans="1:14" ht="15.6" x14ac:dyDescent="0.3">
      <c r="B11" s="38" t="s">
        <v>16</v>
      </c>
      <c r="C11" s="47" t="s">
        <v>28</v>
      </c>
      <c r="D11" s="41"/>
      <c r="E11" s="42">
        <v>0.66820201168692961</v>
      </c>
      <c r="F11" s="42">
        <v>0.66820201168692961</v>
      </c>
      <c r="G11" s="43"/>
      <c r="H11" s="28"/>
    </row>
    <row r="12" spans="1:14" ht="16.2" thickBot="1" x14ac:dyDescent="0.35">
      <c r="B12" s="34" t="s">
        <v>16</v>
      </c>
      <c r="C12" s="48" t="s">
        <v>35</v>
      </c>
      <c r="D12" s="49"/>
      <c r="E12" s="49"/>
      <c r="F12" s="49"/>
      <c r="G12" s="28"/>
      <c r="H12" s="28"/>
    </row>
    <row r="13" spans="1:14" ht="15.6" x14ac:dyDescent="0.3">
      <c r="B13" s="28"/>
      <c r="C13" s="28"/>
      <c r="D13" s="28"/>
      <c r="E13" s="28"/>
      <c r="F13" s="28"/>
      <c r="G13" s="28"/>
      <c r="H13" s="28"/>
    </row>
    <row r="14" spans="1:14" ht="3.75" customHeight="1" thickBot="1" x14ac:dyDescent="0.35">
      <c r="B14" s="28"/>
      <c r="C14" s="28"/>
      <c r="D14" s="28"/>
      <c r="E14" s="28"/>
      <c r="F14" s="28"/>
      <c r="G14" s="28"/>
      <c r="H14" s="28"/>
    </row>
    <row r="15" spans="1:14" s="31" customFormat="1" ht="28.8" x14ac:dyDescent="0.3">
      <c r="A15" s="128"/>
      <c r="B15" s="32" t="s">
        <v>0</v>
      </c>
      <c r="C15" s="32" t="s">
        <v>1</v>
      </c>
      <c r="D15" s="32" t="s">
        <v>15</v>
      </c>
      <c r="E15" s="32" t="s">
        <v>367</v>
      </c>
      <c r="F15" s="32" t="s">
        <v>369</v>
      </c>
      <c r="G15" s="32" t="s">
        <v>370</v>
      </c>
      <c r="H15" s="28"/>
    </row>
    <row r="16" spans="1:14" ht="15.6" x14ac:dyDescent="0.3">
      <c r="A16" s="126">
        <f>A6+1</f>
        <v>1</v>
      </c>
      <c r="B16" s="34" t="s">
        <v>70</v>
      </c>
      <c r="C16" s="35" t="s">
        <v>17</v>
      </c>
      <c r="D16" s="36">
        <v>730754963.66999996</v>
      </c>
      <c r="E16" s="36">
        <v>687364566.11999857</v>
      </c>
      <c r="F16" s="36">
        <v>608233778.2524991</v>
      </c>
      <c r="G16" s="36">
        <v>79130787.867499918</v>
      </c>
      <c r="H16" s="28"/>
    </row>
    <row r="17" spans="1:10" ht="15.6" x14ac:dyDescent="0.3">
      <c r="B17" s="38" t="s">
        <v>70</v>
      </c>
      <c r="C17" s="39" t="s">
        <v>18</v>
      </c>
      <c r="D17" s="40">
        <v>711206523.07000005</v>
      </c>
      <c r="E17" s="40">
        <v>672083963.14999855</v>
      </c>
      <c r="F17" s="40">
        <v>594843526.82249916</v>
      </c>
      <c r="G17" s="40">
        <v>77240436.327499926</v>
      </c>
      <c r="H17" s="28"/>
    </row>
    <row r="18" spans="1:10" ht="15.6" x14ac:dyDescent="0.3">
      <c r="B18" s="34" t="s">
        <v>70</v>
      </c>
      <c r="C18" s="35" t="s">
        <v>19</v>
      </c>
      <c r="D18" s="36">
        <v>19548440.599999998</v>
      </c>
      <c r="E18" s="36">
        <v>15280602.970000003</v>
      </c>
      <c r="F18" s="36">
        <v>13390251.430000002</v>
      </c>
      <c r="G18" s="36">
        <v>1890351.54</v>
      </c>
      <c r="H18" s="28"/>
    </row>
    <row r="19" spans="1:10" ht="15.6" x14ac:dyDescent="0.3">
      <c r="B19" s="38" t="s">
        <v>70</v>
      </c>
      <c r="C19" s="39" t="s">
        <v>26</v>
      </c>
      <c r="D19" s="41"/>
      <c r="E19" s="42">
        <v>0.94062250726004515</v>
      </c>
      <c r="F19" s="42">
        <v>0.83233615711322084</v>
      </c>
      <c r="G19" s="42">
        <v>0.10828635014682489</v>
      </c>
      <c r="H19" s="43"/>
      <c r="I19" s="51"/>
      <c r="J19" s="51"/>
    </row>
    <row r="20" spans="1:10" ht="15.6" x14ac:dyDescent="0.3">
      <c r="B20" s="34" t="s">
        <v>70</v>
      </c>
      <c r="C20" s="44" t="s">
        <v>27</v>
      </c>
      <c r="D20" s="45"/>
      <c r="E20" s="46">
        <v>0.94499128080107486</v>
      </c>
      <c r="F20" s="46">
        <v>0.83638648905354884</v>
      </c>
      <c r="G20" s="46">
        <v>0.10860479174752674</v>
      </c>
      <c r="H20" s="43"/>
      <c r="I20" s="51"/>
      <c r="J20" s="51"/>
    </row>
    <row r="21" spans="1:10" ht="15.6" x14ac:dyDescent="0.3">
      <c r="B21" s="38" t="s">
        <v>70</v>
      </c>
      <c r="C21" s="47" t="s">
        <v>28</v>
      </c>
      <c r="D21" s="41"/>
      <c r="E21" s="42">
        <v>0.78167887058981089</v>
      </c>
      <c r="F21" s="42">
        <v>0.68497798387048858</v>
      </c>
      <c r="G21" s="42">
        <v>9.6700886719322268E-2</v>
      </c>
      <c r="H21" s="43"/>
      <c r="I21" s="51"/>
      <c r="J21" s="51"/>
    </row>
    <row r="22" spans="1:10" ht="16.2" thickBot="1" x14ac:dyDescent="0.35">
      <c r="B22" s="34" t="s">
        <v>70</v>
      </c>
      <c r="C22" s="48" t="s">
        <v>35</v>
      </c>
      <c r="D22" s="49"/>
      <c r="E22" s="49"/>
      <c r="F22" s="49"/>
      <c r="G22" s="52">
        <v>0.6458539198576585</v>
      </c>
      <c r="H22" s="43"/>
      <c r="I22" s="51"/>
      <c r="J22" s="51"/>
    </row>
    <row r="23" spans="1:10" ht="15.6" x14ac:dyDescent="0.3">
      <c r="B23" s="28"/>
      <c r="C23" s="28"/>
      <c r="D23" s="28"/>
      <c r="E23" s="28"/>
      <c r="F23" s="28"/>
      <c r="G23" s="28"/>
      <c r="H23" s="28"/>
    </row>
    <row r="24" spans="1:10" ht="3.75" customHeight="1" thickBot="1" x14ac:dyDescent="0.35">
      <c r="B24" s="28"/>
      <c r="C24" s="28"/>
      <c r="D24" s="28"/>
      <c r="E24" s="28"/>
      <c r="F24" s="28"/>
      <c r="G24" s="28"/>
      <c r="H24" s="28"/>
    </row>
    <row r="25" spans="1:10" s="31" customFormat="1" ht="28.8" x14ac:dyDescent="0.3">
      <c r="A25" s="127"/>
      <c r="B25" s="32" t="s">
        <v>0</v>
      </c>
      <c r="C25" s="32" t="s">
        <v>1</v>
      </c>
      <c r="D25" s="32" t="s">
        <v>15</v>
      </c>
      <c r="E25" s="32" t="s">
        <v>367</v>
      </c>
      <c r="F25" s="32" t="s">
        <v>371</v>
      </c>
      <c r="G25" s="32" t="s">
        <v>372</v>
      </c>
      <c r="H25" s="53" t="s">
        <v>373</v>
      </c>
    </row>
    <row r="26" spans="1:10" ht="15.6" x14ac:dyDescent="0.3">
      <c r="A26" s="126">
        <f>A16+1</f>
        <v>2</v>
      </c>
      <c r="B26" s="34" t="s">
        <v>93</v>
      </c>
      <c r="C26" s="35" t="s">
        <v>17</v>
      </c>
      <c r="D26" s="36">
        <v>685866886.921</v>
      </c>
      <c r="E26" s="36">
        <v>656207402.39299941</v>
      </c>
      <c r="F26" s="36">
        <v>574978638.35829937</v>
      </c>
      <c r="G26" s="36">
        <v>74052923.404699951</v>
      </c>
      <c r="H26" s="36">
        <v>7175840.6300000045</v>
      </c>
    </row>
    <row r="27" spans="1:10" ht="15.6" x14ac:dyDescent="0.3">
      <c r="B27" s="38" t="s">
        <v>93</v>
      </c>
      <c r="C27" s="39" t="s">
        <v>18</v>
      </c>
      <c r="D27" s="40">
        <v>667622949.79099989</v>
      </c>
      <c r="E27" s="40">
        <v>641412526.12299931</v>
      </c>
      <c r="F27" s="40">
        <v>562456687.35829937</v>
      </c>
      <c r="G27" s="40">
        <v>72175897.084699959</v>
      </c>
      <c r="H27" s="40">
        <v>6779941.6800000044</v>
      </c>
    </row>
    <row r="28" spans="1:10" ht="15.6" x14ac:dyDescent="0.3">
      <c r="B28" s="34" t="s">
        <v>93</v>
      </c>
      <c r="C28" s="35" t="s">
        <v>19</v>
      </c>
      <c r="D28" s="36">
        <v>18243937.129999999</v>
      </c>
      <c r="E28" s="36">
        <v>14794876.270000007</v>
      </c>
      <c r="F28" s="36">
        <v>12521951.000000006</v>
      </c>
      <c r="G28" s="36">
        <v>1877026.3200000005</v>
      </c>
      <c r="H28" s="36">
        <v>395898.95</v>
      </c>
    </row>
    <row r="29" spans="1:10" ht="15.6" x14ac:dyDescent="0.3">
      <c r="B29" s="38" t="s">
        <v>93</v>
      </c>
      <c r="C29" s="39" t="s">
        <v>26</v>
      </c>
      <c r="D29" s="41"/>
      <c r="E29" s="42">
        <v>0.9567562086848248</v>
      </c>
      <c r="F29" s="42">
        <v>0.83832395078802946</v>
      </c>
      <c r="G29" s="42">
        <v>0.10796981865845576</v>
      </c>
      <c r="H29" s="42">
        <v>1.0462439238339461E-2</v>
      </c>
    </row>
    <row r="30" spans="1:10" ht="15.6" x14ac:dyDescent="0.3">
      <c r="B30" s="34" t="s">
        <v>93</v>
      </c>
      <c r="C30" s="44" t="s">
        <v>27</v>
      </c>
      <c r="D30" s="45"/>
      <c r="E30" s="46">
        <v>0.96074067903716343</v>
      </c>
      <c r="F30" s="46">
        <v>0.84247656185932052</v>
      </c>
      <c r="G30" s="46">
        <v>0.10810877173604458</v>
      </c>
      <c r="H30" s="46">
        <v>1.0155345441798358E-2</v>
      </c>
    </row>
    <row r="31" spans="1:10" ht="15.6" x14ac:dyDescent="0.3">
      <c r="B31" s="38" t="s">
        <v>93</v>
      </c>
      <c r="C31" s="47" t="s">
        <v>28</v>
      </c>
      <c r="D31" s="41"/>
      <c r="E31" s="42">
        <v>0.81094755833550758</v>
      </c>
      <c r="F31" s="42">
        <v>0.68636231920626045</v>
      </c>
      <c r="G31" s="42">
        <v>0.10288493687656118</v>
      </c>
      <c r="H31" s="42">
        <v>2.170030225268596E-2</v>
      </c>
    </row>
    <row r="32" spans="1:10" ht="16.2" thickBot="1" x14ac:dyDescent="0.35">
      <c r="B32" s="34" t="s">
        <v>93</v>
      </c>
      <c r="C32" s="48" t="s">
        <v>35</v>
      </c>
      <c r="D32" s="49"/>
      <c r="E32" s="49"/>
      <c r="F32" s="49"/>
      <c r="G32" s="52">
        <v>0.6678157908033644</v>
      </c>
      <c r="H32" s="52">
        <v>0.19480866801691304</v>
      </c>
    </row>
    <row r="33" spans="1:10" ht="15.6" x14ac:dyDescent="0.3">
      <c r="B33" s="28"/>
      <c r="C33" s="28"/>
      <c r="D33" s="28"/>
      <c r="E33" s="28"/>
      <c r="F33" s="28"/>
      <c r="G33" s="28"/>
      <c r="H33" s="28"/>
    </row>
    <row r="34" spans="1:10" ht="3.75" customHeight="1" thickBot="1" x14ac:dyDescent="0.35">
      <c r="B34" s="28"/>
      <c r="C34" s="28"/>
      <c r="D34" s="28"/>
      <c r="E34" s="28"/>
      <c r="F34" s="28"/>
      <c r="G34" s="28"/>
      <c r="H34" s="28"/>
    </row>
    <row r="35" spans="1:10" s="31" customFormat="1" ht="28.8" x14ac:dyDescent="0.3">
      <c r="A35" s="127"/>
      <c r="B35" s="32" t="s">
        <v>0</v>
      </c>
      <c r="C35" s="32" t="s">
        <v>1</v>
      </c>
      <c r="D35" s="32" t="s">
        <v>15</v>
      </c>
      <c r="E35" s="32" t="s">
        <v>367</v>
      </c>
      <c r="F35" s="32" t="s">
        <v>374</v>
      </c>
      <c r="G35" s="32" t="s">
        <v>375</v>
      </c>
      <c r="H35" s="53" t="s">
        <v>376</v>
      </c>
      <c r="I35" s="32" t="s">
        <v>377</v>
      </c>
    </row>
    <row r="36" spans="1:10" ht="15.6" x14ac:dyDescent="0.3">
      <c r="A36" s="126">
        <f>A26+1</f>
        <v>3</v>
      </c>
      <c r="B36" s="34" t="s">
        <v>116</v>
      </c>
      <c r="C36" s="35" t="s">
        <v>17</v>
      </c>
      <c r="D36" s="36">
        <v>664705432.62</v>
      </c>
      <c r="E36" s="36">
        <v>642188245.26699948</v>
      </c>
      <c r="F36" s="36">
        <v>560406858.84890032</v>
      </c>
      <c r="G36" s="36">
        <v>69674036.728099942</v>
      </c>
      <c r="H36" s="36">
        <v>9037179.9600000028</v>
      </c>
      <c r="I36" s="36">
        <v>3070169.7300000028</v>
      </c>
    </row>
    <row r="37" spans="1:10" ht="15.6" x14ac:dyDescent="0.3">
      <c r="B37" s="38" t="s">
        <v>116</v>
      </c>
      <c r="C37" s="39" t="s">
        <v>18</v>
      </c>
      <c r="D37" s="40">
        <v>645394438.65999997</v>
      </c>
      <c r="E37" s="40">
        <v>626639036.66699958</v>
      </c>
      <c r="F37" s="40">
        <v>547634981.1189003</v>
      </c>
      <c r="G37" s="40">
        <v>67652959.67809996</v>
      </c>
      <c r="H37" s="40">
        <v>8525930.8700000029</v>
      </c>
      <c r="I37" s="40">
        <v>2825165.0000000023</v>
      </c>
    </row>
    <row r="38" spans="1:10" ht="15.6" x14ac:dyDescent="0.3">
      <c r="B38" s="34" t="s">
        <v>116</v>
      </c>
      <c r="C38" s="35" t="s">
        <v>19</v>
      </c>
      <c r="D38" s="36">
        <v>19310993.960000001</v>
      </c>
      <c r="E38" s="36">
        <v>15549208.600000011</v>
      </c>
      <c r="F38" s="36">
        <v>12771877.730000002</v>
      </c>
      <c r="G38" s="36">
        <v>2021077.0500000005</v>
      </c>
      <c r="H38" s="36">
        <v>511249.09000000008</v>
      </c>
      <c r="I38" s="36">
        <v>245004.7300000001</v>
      </c>
    </row>
    <row r="39" spans="1:10" ht="15.6" x14ac:dyDescent="0.3">
      <c r="B39" s="38" t="s">
        <v>116</v>
      </c>
      <c r="C39" s="39" t="s">
        <v>26</v>
      </c>
      <c r="D39" s="41"/>
      <c r="E39" s="42">
        <v>0.96612456247837952</v>
      </c>
      <c r="F39" s="42">
        <v>0.84309053506604137</v>
      </c>
      <c r="G39" s="42">
        <v>0.10481941820976709</v>
      </c>
      <c r="H39" s="42">
        <v>1.359576666069825E-2</v>
      </c>
      <c r="I39" s="42">
        <v>4.6188425418739777E-3</v>
      </c>
    </row>
    <row r="40" spans="1:10" ht="15.6" x14ac:dyDescent="0.3">
      <c r="B40" s="34" t="s">
        <v>116</v>
      </c>
      <c r="C40" s="44" t="s">
        <v>27</v>
      </c>
      <c r="D40" s="45"/>
      <c r="E40" s="46">
        <v>0.97093962874557571</v>
      </c>
      <c r="F40" s="46">
        <v>0.84852757990280681</v>
      </c>
      <c r="G40" s="46">
        <v>0.10482420613751244</v>
      </c>
      <c r="H40" s="46">
        <v>1.3210418868346565E-2</v>
      </c>
      <c r="I40" s="46">
        <v>4.3774238369108827E-3</v>
      </c>
    </row>
    <row r="41" spans="1:10" ht="15.6" x14ac:dyDescent="0.3">
      <c r="B41" s="38" t="s">
        <v>116</v>
      </c>
      <c r="C41" s="47" t="s">
        <v>28</v>
      </c>
      <c r="D41" s="41"/>
      <c r="E41" s="42">
        <v>0.80519980650441936</v>
      </c>
      <c r="F41" s="42">
        <v>0.66137857825729451</v>
      </c>
      <c r="G41" s="42">
        <v>0.1046594004527357</v>
      </c>
      <c r="H41" s="42">
        <v>2.6474509342138495E-2</v>
      </c>
      <c r="I41" s="42">
        <v>1.2687318452250197E-2</v>
      </c>
    </row>
    <row r="42" spans="1:10" ht="16.2" thickBot="1" x14ac:dyDescent="0.35">
      <c r="B42" s="34" t="s">
        <v>116</v>
      </c>
      <c r="C42" s="48" t="s">
        <v>35</v>
      </c>
      <c r="D42" s="49"/>
      <c r="E42" s="49"/>
      <c r="F42" s="49"/>
      <c r="G42" s="52">
        <v>0.66802482727147383</v>
      </c>
      <c r="H42" s="52">
        <v>0.261005077086716</v>
      </c>
      <c r="I42" s="52">
        <v>0.11998776270800668</v>
      </c>
    </row>
    <row r="43" spans="1:10" ht="15.6" x14ac:dyDescent="0.3">
      <c r="B43" s="28"/>
      <c r="C43" s="28"/>
      <c r="D43" s="28"/>
      <c r="E43" s="28"/>
      <c r="F43" s="28"/>
      <c r="G43" s="28"/>
      <c r="H43" s="28"/>
    </row>
    <row r="44" spans="1:10" ht="3.75" customHeight="1" thickBot="1" x14ac:dyDescent="0.35">
      <c r="B44" s="28"/>
      <c r="C44" s="28"/>
      <c r="D44" s="28"/>
      <c r="E44" s="28"/>
      <c r="F44" s="28"/>
      <c r="G44" s="28"/>
      <c r="H44" s="28"/>
    </row>
    <row r="45" spans="1:10" s="31" customFormat="1" ht="28.8" x14ac:dyDescent="0.3">
      <c r="A45" s="127"/>
      <c r="B45" s="32" t="s">
        <v>0</v>
      </c>
      <c r="C45" s="32" t="s">
        <v>1</v>
      </c>
      <c r="D45" s="32" t="s">
        <v>15</v>
      </c>
      <c r="E45" s="32" t="s">
        <v>367</v>
      </c>
      <c r="F45" s="32" t="s">
        <v>378</v>
      </c>
      <c r="G45" s="32" t="s">
        <v>379</v>
      </c>
      <c r="H45" s="53" t="s">
        <v>380</v>
      </c>
      <c r="I45" s="32" t="s">
        <v>381</v>
      </c>
      <c r="J45" s="32" t="s">
        <v>382</v>
      </c>
    </row>
    <row r="46" spans="1:10" ht="15.6" x14ac:dyDescent="0.3">
      <c r="A46" s="126">
        <f>A36+1</f>
        <v>4</v>
      </c>
      <c r="B46" s="34" t="s">
        <v>139</v>
      </c>
      <c r="C46" s="35" t="s">
        <v>17</v>
      </c>
      <c r="D46" s="36">
        <v>665658389.84339988</v>
      </c>
      <c r="E46" s="36">
        <v>647419487.5400002</v>
      </c>
      <c r="F46" s="36">
        <v>563024788.03550029</v>
      </c>
      <c r="G46" s="36">
        <v>70425386.754500046</v>
      </c>
      <c r="H46" s="36">
        <v>7296503.5799999991</v>
      </c>
      <c r="I46" s="36">
        <v>4833330.3500000024</v>
      </c>
      <c r="J46" s="36">
        <v>1839478.8200000008</v>
      </c>
    </row>
    <row r="47" spans="1:10" ht="15.6" x14ac:dyDescent="0.3">
      <c r="B47" s="38" t="s">
        <v>139</v>
      </c>
      <c r="C47" s="39" t="s">
        <v>18</v>
      </c>
      <c r="D47" s="40">
        <v>647228090.56340003</v>
      </c>
      <c r="E47" s="40">
        <v>631536577.25999999</v>
      </c>
      <c r="F47" s="40">
        <v>550317775.11550021</v>
      </c>
      <c r="G47" s="40">
        <v>68346775.144500047</v>
      </c>
      <c r="H47" s="40">
        <v>6739393.9499999993</v>
      </c>
      <c r="I47" s="40">
        <v>4490124.9400000023</v>
      </c>
      <c r="J47" s="40">
        <v>1642508.1100000008</v>
      </c>
    </row>
    <row r="48" spans="1:10" ht="15.6" x14ac:dyDescent="0.3">
      <c r="B48" s="34" t="s">
        <v>139</v>
      </c>
      <c r="C48" s="35" t="s">
        <v>19</v>
      </c>
      <c r="D48" s="36">
        <v>18430299.280000001</v>
      </c>
      <c r="E48" s="36">
        <v>15882910.280000001</v>
      </c>
      <c r="F48" s="36">
        <v>12707012.919999996</v>
      </c>
      <c r="G48" s="36">
        <v>2078611.6099999999</v>
      </c>
      <c r="H48" s="36">
        <v>557109.63</v>
      </c>
      <c r="I48" s="36">
        <v>343205.41000000015</v>
      </c>
      <c r="J48" s="36">
        <v>196970.71000000002</v>
      </c>
    </row>
    <row r="49" spans="1:11" ht="15.6" x14ac:dyDescent="0.3">
      <c r="B49" s="38" t="s">
        <v>139</v>
      </c>
      <c r="C49" s="39" t="s">
        <v>26</v>
      </c>
      <c r="D49" s="41"/>
      <c r="E49" s="42">
        <v>0.97260020668005032</v>
      </c>
      <c r="F49" s="42">
        <v>0.84581640767414534</v>
      </c>
      <c r="G49" s="42">
        <v>0.10579809077606314</v>
      </c>
      <c r="H49" s="42">
        <v>1.096133345771627E-2</v>
      </c>
      <c r="I49" s="42">
        <v>7.2609771374429338E-3</v>
      </c>
      <c r="J49" s="42">
        <v>2.7633976346827824E-3</v>
      </c>
    </row>
    <row r="50" spans="1:11" ht="15.6" x14ac:dyDescent="0.3">
      <c r="B50" s="34" t="s">
        <v>139</v>
      </c>
      <c r="C50" s="44" t="s">
        <v>27</v>
      </c>
      <c r="D50" s="45"/>
      <c r="E50" s="46">
        <v>0.97575582158410201</v>
      </c>
      <c r="F50" s="46">
        <v>0.85026868138009715</v>
      </c>
      <c r="G50" s="46">
        <v>0.10559921014090326</v>
      </c>
      <c r="H50" s="46">
        <v>1.0412703107699608E-2</v>
      </c>
      <c r="I50" s="46">
        <v>6.9374691943475935E-3</v>
      </c>
      <c r="J50" s="46">
        <v>2.5377577610548826E-3</v>
      </c>
    </row>
    <row r="51" spans="1:11" ht="15.6" x14ac:dyDescent="0.3">
      <c r="B51" s="38" t="s">
        <v>139</v>
      </c>
      <c r="C51" s="47" t="s">
        <v>28</v>
      </c>
      <c r="D51" s="41"/>
      <c r="E51" s="42">
        <v>0.86178254832983914</v>
      </c>
      <c r="F51" s="42">
        <v>0.68946318922716898</v>
      </c>
      <c r="G51" s="42">
        <v>0.11278230366316655</v>
      </c>
      <c r="H51" s="42">
        <v>3.0227920965155374E-2</v>
      </c>
      <c r="I51" s="42">
        <v>1.8621803411105548E-2</v>
      </c>
      <c r="J51" s="42">
        <v>1.0687331063242506E-2</v>
      </c>
    </row>
    <row r="52" spans="1:11" ht="16.2" thickBot="1" x14ac:dyDescent="0.35">
      <c r="B52" s="34" t="s">
        <v>139</v>
      </c>
      <c r="C52" s="48" t="s">
        <v>35</v>
      </c>
      <c r="D52" s="49"/>
      <c r="E52" s="49"/>
      <c r="F52" s="49"/>
      <c r="G52" s="52">
        <v>0.68618255146414908</v>
      </c>
      <c r="H52" s="52">
        <v>0.22654169341277597</v>
      </c>
      <c r="I52" s="52">
        <v>0.19401839793949865</v>
      </c>
      <c r="J52" s="52">
        <v>9.1614897072366974E-2</v>
      </c>
    </row>
    <row r="53" spans="1:11" ht="15.6" x14ac:dyDescent="0.3">
      <c r="B53" s="28"/>
      <c r="C53" s="28"/>
      <c r="D53" s="28"/>
      <c r="E53" s="28"/>
      <c r="F53" s="28"/>
      <c r="G53" s="28"/>
      <c r="H53" s="28"/>
    </row>
    <row r="54" spans="1:11" ht="3.75" customHeight="1" thickBot="1" x14ac:dyDescent="0.35">
      <c r="B54" s="28"/>
      <c r="C54" s="28"/>
      <c r="D54" s="28"/>
      <c r="E54" s="28"/>
      <c r="F54" s="28"/>
      <c r="G54" s="28"/>
      <c r="H54" s="28"/>
    </row>
    <row r="55" spans="1:11" s="31" customFormat="1" ht="28.8" x14ac:dyDescent="0.3">
      <c r="A55" s="127"/>
      <c r="B55" s="32" t="s">
        <v>0</v>
      </c>
      <c r="C55" s="32" t="s">
        <v>1</v>
      </c>
      <c r="D55" s="32" t="s">
        <v>15</v>
      </c>
      <c r="E55" s="32" t="s">
        <v>367</v>
      </c>
      <c r="F55" s="32" t="s">
        <v>383</v>
      </c>
      <c r="G55" s="32" t="s">
        <v>384</v>
      </c>
      <c r="H55" s="53" t="s">
        <v>385</v>
      </c>
      <c r="I55" s="32" t="s">
        <v>386</v>
      </c>
      <c r="J55" s="32" t="s">
        <v>387</v>
      </c>
      <c r="K55" s="32" t="s">
        <v>388</v>
      </c>
    </row>
    <row r="56" spans="1:11" ht="15.6" x14ac:dyDescent="0.3">
      <c r="A56" s="126">
        <f>A46+1</f>
        <v>5</v>
      </c>
      <c r="B56" s="34" t="s">
        <v>162</v>
      </c>
      <c r="C56" s="35" t="s">
        <v>17</v>
      </c>
      <c r="D56" s="36">
        <v>659751544.18460011</v>
      </c>
      <c r="E56" s="36">
        <v>647220471.73749924</v>
      </c>
      <c r="F56" s="36">
        <v>571145789.40299988</v>
      </c>
      <c r="G56" s="36">
        <v>64812239.824500047</v>
      </c>
      <c r="H56" s="36">
        <v>4312918.8899999997</v>
      </c>
      <c r="I56" s="36">
        <v>3056520.5099999984</v>
      </c>
      <c r="J56" s="36">
        <v>2735010.3499999978</v>
      </c>
      <c r="K56" s="36">
        <v>1157992.7599999993</v>
      </c>
    </row>
    <row r="57" spans="1:11" ht="15.6" x14ac:dyDescent="0.3">
      <c r="B57" s="38" t="s">
        <v>162</v>
      </c>
      <c r="C57" s="39" t="s">
        <v>18</v>
      </c>
      <c r="D57" s="40">
        <v>641441228.40460002</v>
      </c>
      <c r="E57" s="40">
        <v>631830976.68749917</v>
      </c>
      <c r="F57" s="40">
        <v>558686298.28299987</v>
      </c>
      <c r="G57" s="40">
        <v>63022452.02450005</v>
      </c>
      <c r="H57" s="40">
        <v>3923956.92</v>
      </c>
      <c r="I57" s="40">
        <v>2701275.6499999985</v>
      </c>
      <c r="J57" s="40">
        <v>2501252.089999998</v>
      </c>
      <c r="K57" s="40">
        <v>995741.71999999916</v>
      </c>
    </row>
    <row r="58" spans="1:11" ht="15.6" x14ac:dyDescent="0.3">
      <c r="B58" s="34" t="s">
        <v>162</v>
      </c>
      <c r="C58" s="35" t="s">
        <v>19</v>
      </c>
      <c r="D58" s="36">
        <v>18310315.779999997</v>
      </c>
      <c r="E58" s="36">
        <v>15389495.049999995</v>
      </c>
      <c r="F58" s="36">
        <v>12459491.120000003</v>
      </c>
      <c r="G58" s="36">
        <v>1789787.8000000003</v>
      </c>
      <c r="H58" s="36">
        <v>388961.97000000003</v>
      </c>
      <c r="I58" s="36">
        <v>355244.86</v>
      </c>
      <c r="J58" s="36">
        <v>233758.25999999998</v>
      </c>
      <c r="K58" s="36">
        <v>162251.04</v>
      </c>
    </row>
    <row r="59" spans="1:11" ht="15.6" x14ac:dyDescent="0.3">
      <c r="B59" s="38" t="s">
        <v>162</v>
      </c>
      <c r="C59" s="39" t="s">
        <v>26</v>
      </c>
      <c r="D59" s="41"/>
      <c r="E59" s="42">
        <v>0.98100637647981825</v>
      </c>
      <c r="F59" s="42">
        <v>0.86569829875713311</v>
      </c>
      <c r="G59" s="42">
        <v>9.8237344642524121E-2</v>
      </c>
      <c r="H59" s="42">
        <v>6.5371865030348971E-3</v>
      </c>
      <c r="I59" s="42">
        <v>4.6328357045039006E-3</v>
      </c>
      <c r="J59" s="42">
        <v>4.1455156476825697E-3</v>
      </c>
      <c r="K59" s="42">
        <v>1.7551952249406028E-3</v>
      </c>
    </row>
    <row r="60" spans="1:11" ht="15.6" x14ac:dyDescent="0.3">
      <c r="B60" s="34" t="s">
        <v>162</v>
      </c>
      <c r="C60" s="44" t="s">
        <v>27</v>
      </c>
      <c r="D60" s="45"/>
      <c r="E60" s="46">
        <v>0.98501772057745085</v>
      </c>
      <c r="F60" s="46">
        <v>0.87098595092269149</v>
      </c>
      <c r="G60" s="46">
        <v>9.8251327220188533E-2</v>
      </c>
      <c r="H60" s="46">
        <v>6.1174067806020367E-3</v>
      </c>
      <c r="I60" s="46">
        <v>4.2112597855903993E-3</v>
      </c>
      <c r="J60" s="46">
        <v>3.8994251994389898E-3</v>
      </c>
      <c r="K60" s="46">
        <v>1.5523506689406595E-3</v>
      </c>
    </row>
    <row r="61" spans="1:11" ht="15.6" x14ac:dyDescent="0.3">
      <c r="B61" s="38" t="s">
        <v>162</v>
      </c>
      <c r="C61" s="47" t="s">
        <v>28</v>
      </c>
      <c r="D61" s="41"/>
      <c r="E61" s="42">
        <v>0.84048223061284622</v>
      </c>
      <c r="F61" s="42">
        <v>0.68046292973326339</v>
      </c>
      <c r="G61" s="42">
        <v>9.7747511375797833E-2</v>
      </c>
      <c r="H61" s="42">
        <v>2.1242777823900539E-2</v>
      </c>
      <c r="I61" s="42">
        <v>1.9401350816026178E-2</v>
      </c>
      <c r="J61" s="42">
        <v>1.2766478896848387E-2</v>
      </c>
      <c r="K61" s="42">
        <v>8.861181967010294E-3</v>
      </c>
    </row>
    <row r="62" spans="1:11" ht="16.2" thickBot="1" x14ac:dyDescent="0.35">
      <c r="B62" s="34" t="s">
        <v>162</v>
      </c>
      <c r="C62" s="48" t="s">
        <v>35</v>
      </c>
      <c r="D62" s="49"/>
      <c r="E62" s="49"/>
      <c r="F62" s="49"/>
      <c r="G62" s="52">
        <v>0.7314676116043749</v>
      </c>
      <c r="H62" s="52">
        <v>0.18126447049863031</v>
      </c>
      <c r="I62" s="52">
        <v>0.15690076933333716</v>
      </c>
      <c r="J62" s="52">
        <v>0.16652446224394313</v>
      </c>
      <c r="K62" s="52">
        <v>8.4592537363280249E-2</v>
      </c>
    </row>
    <row r="63" spans="1:11" ht="15.6" x14ac:dyDescent="0.3">
      <c r="B63" s="28"/>
      <c r="C63" s="28"/>
      <c r="D63" s="28"/>
      <c r="E63" s="28"/>
      <c r="F63" s="28"/>
      <c r="G63" s="28"/>
      <c r="H63" s="28"/>
    </row>
    <row r="64" spans="1:11" ht="3.75" customHeight="1" thickBot="1" x14ac:dyDescent="0.35">
      <c r="B64" s="28"/>
      <c r="C64" s="28"/>
      <c r="D64" s="28"/>
      <c r="E64" s="28"/>
      <c r="F64" s="28"/>
      <c r="G64" s="28"/>
      <c r="H64" s="28"/>
    </row>
    <row r="65" spans="1:13" s="31" customFormat="1" ht="28.8" x14ac:dyDescent="0.3">
      <c r="A65" s="127"/>
      <c r="B65" s="32" t="s">
        <v>0</v>
      </c>
      <c r="C65" s="32" t="s">
        <v>1</v>
      </c>
      <c r="D65" s="32" t="s">
        <v>15</v>
      </c>
      <c r="E65" s="32" t="s">
        <v>367</v>
      </c>
      <c r="F65" s="32" t="s">
        <v>389</v>
      </c>
      <c r="G65" s="32" t="s">
        <v>390</v>
      </c>
      <c r="H65" s="53" t="s">
        <v>391</v>
      </c>
      <c r="I65" s="32" t="s">
        <v>392</v>
      </c>
      <c r="J65" s="32" t="s">
        <v>393</v>
      </c>
      <c r="K65" s="32" t="s">
        <v>394</v>
      </c>
      <c r="L65" s="32" t="s">
        <v>395</v>
      </c>
    </row>
    <row r="66" spans="1:13" ht="15.6" x14ac:dyDescent="0.3">
      <c r="A66" s="126">
        <f>A56+1</f>
        <v>6</v>
      </c>
      <c r="B66" s="34" t="s">
        <v>185</v>
      </c>
      <c r="C66" s="35" t="s">
        <v>17</v>
      </c>
      <c r="D66" s="36">
        <v>657467650.3599999</v>
      </c>
      <c r="E66" s="36">
        <v>643566702.70750105</v>
      </c>
      <c r="F66" s="36">
        <v>568939347.57300007</v>
      </c>
      <c r="G66" s="36">
        <v>60427724.624499917</v>
      </c>
      <c r="H66" s="36">
        <v>5454378.5099999979</v>
      </c>
      <c r="I66" s="36">
        <v>2688278.14</v>
      </c>
      <c r="J66" s="36">
        <v>2737910.03</v>
      </c>
      <c r="K66" s="36">
        <v>2350720.459999999</v>
      </c>
      <c r="L66" s="36">
        <v>968343.37</v>
      </c>
    </row>
    <row r="67" spans="1:13" ht="15.6" x14ac:dyDescent="0.3">
      <c r="B67" s="38" t="s">
        <v>185</v>
      </c>
      <c r="C67" s="39" t="s">
        <v>18</v>
      </c>
      <c r="D67" s="40">
        <v>638852415.1099999</v>
      </c>
      <c r="E67" s="40">
        <v>628351508.81750119</v>
      </c>
      <c r="F67" s="40">
        <v>556584664.17299998</v>
      </c>
      <c r="G67" s="40">
        <v>58771978.014499918</v>
      </c>
      <c r="H67" s="40">
        <v>5080050.5799999982</v>
      </c>
      <c r="I67" s="40">
        <v>2457381.4999999995</v>
      </c>
      <c r="J67" s="40">
        <v>2479198.2699999991</v>
      </c>
      <c r="K67" s="40">
        <v>2170427.1099999994</v>
      </c>
      <c r="L67" s="40">
        <v>807809.17</v>
      </c>
    </row>
    <row r="68" spans="1:13" ht="15.6" x14ac:dyDescent="0.3">
      <c r="B68" s="34" t="s">
        <v>185</v>
      </c>
      <c r="C68" s="35" t="s">
        <v>19</v>
      </c>
      <c r="D68" s="36">
        <v>18615235.250000004</v>
      </c>
      <c r="E68" s="36">
        <v>15215193.890000001</v>
      </c>
      <c r="F68" s="36">
        <v>12354683.399999999</v>
      </c>
      <c r="G68" s="36">
        <v>1655746.6100000003</v>
      </c>
      <c r="H68" s="36">
        <v>374327.93000000005</v>
      </c>
      <c r="I68" s="36">
        <v>230896.64000000001</v>
      </c>
      <c r="J68" s="36">
        <v>258711.76000000004</v>
      </c>
      <c r="K68" s="36">
        <v>180293.34999999998</v>
      </c>
      <c r="L68" s="36">
        <v>160534.20000000001</v>
      </c>
    </row>
    <row r="69" spans="1:13" ht="15.6" x14ac:dyDescent="0.3">
      <c r="B69" s="38" t="s">
        <v>185</v>
      </c>
      <c r="C69" s="39" t="s">
        <v>26</v>
      </c>
      <c r="D69" s="41"/>
      <c r="E69" s="42">
        <v>0.97885683402843116</v>
      </c>
      <c r="F69" s="42">
        <v>0.86534956854755407</v>
      </c>
      <c r="G69" s="42">
        <v>9.1909806651950698E-2</v>
      </c>
      <c r="H69" s="42">
        <v>8.296040888115825E-3</v>
      </c>
      <c r="I69" s="42">
        <v>4.0888371291393872E-3</v>
      </c>
      <c r="J69" s="42">
        <v>4.1643266075537594E-3</v>
      </c>
      <c r="K69" s="42">
        <v>3.5754161573011991E-3</v>
      </c>
      <c r="L69" s="42">
        <v>1.4728380468145899E-3</v>
      </c>
    </row>
    <row r="70" spans="1:13" ht="15.6" x14ac:dyDescent="0.3">
      <c r="B70" s="34" t="s">
        <v>185</v>
      </c>
      <c r="C70" s="44" t="s">
        <v>27</v>
      </c>
      <c r="D70" s="45"/>
      <c r="E70" s="46">
        <v>0.98356286046020402</v>
      </c>
      <c r="F70" s="46">
        <v>0.87122573384521873</v>
      </c>
      <c r="G70" s="46">
        <v>9.1996174115394624E-2</v>
      </c>
      <c r="H70" s="46">
        <v>7.951837482097171E-3</v>
      </c>
      <c r="I70" s="46">
        <v>3.8465558584088295E-3</v>
      </c>
      <c r="J70" s="46">
        <v>3.880705795834116E-3</v>
      </c>
      <c r="K70" s="46">
        <v>3.3973842137331321E-3</v>
      </c>
      <c r="L70" s="46">
        <v>1.2644691495153988E-3</v>
      </c>
    </row>
    <row r="71" spans="1:13" ht="15.6" x14ac:dyDescent="0.3">
      <c r="B71" s="38" t="s">
        <v>185</v>
      </c>
      <c r="C71" s="47" t="s">
        <v>28</v>
      </c>
      <c r="D71" s="41"/>
      <c r="E71" s="42">
        <v>0.81735168455633656</v>
      </c>
      <c r="F71" s="42">
        <v>0.66368666493215533</v>
      </c>
      <c r="G71" s="42">
        <v>8.8945779506063458E-2</v>
      </c>
      <c r="H71" s="42">
        <v>2.0108686512570393E-2</v>
      </c>
      <c r="I71" s="42">
        <v>1.2403638036215522E-2</v>
      </c>
      <c r="J71" s="42">
        <v>1.3897850686576738E-2</v>
      </c>
      <c r="K71" s="42">
        <v>9.6852576708639729E-3</v>
      </c>
      <c r="L71" s="42">
        <v>8.6238072118911303E-3</v>
      </c>
    </row>
    <row r="72" spans="1:13" ht="16.2" thickBot="1" x14ac:dyDescent="0.35">
      <c r="B72" s="34" t="s">
        <v>185</v>
      </c>
      <c r="C72" s="48" t="s">
        <v>35</v>
      </c>
      <c r="D72" s="49"/>
      <c r="E72" s="49"/>
      <c r="F72" s="49"/>
      <c r="G72" s="52">
        <v>0.68258085518582412</v>
      </c>
      <c r="H72" s="52">
        <v>0.19410200311390183</v>
      </c>
      <c r="I72" s="52">
        <v>0.11870769406129655</v>
      </c>
      <c r="J72" s="52">
        <v>0.13718412652766512</v>
      </c>
      <c r="K72" s="52">
        <v>0.13651096936775836</v>
      </c>
      <c r="L72" s="52">
        <v>6.5123708220837281E-2</v>
      </c>
    </row>
    <row r="73" spans="1:13" ht="15.6" x14ac:dyDescent="0.3">
      <c r="B73" s="28"/>
      <c r="C73" s="28"/>
      <c r="D73" s="28"/>
      <c r="E73" s="28"/>
      <c r="F73" s="28"/>
      <c r="G73" s="28"/>
      <c r="H73" s="28"/>
    </row>
    <row r="74" spans="1:13" ht="3.75" customHeight="1" thickBot="1" x14ac:dyDescent="0.35">
      <c r="B74" s="28"/>
      <c r="C74" s="28"/>
      <c r="D74" s="28"/>
      <c r="E74" s="28"/>
      <c r="F74" s="28"/>
      <c r="G74" s="28"/>
      <c r="H74" s="28"/>
    </row>
    <row r="75" spans="1:13" s="31" customFormat="1" ht="28.8" x14ac:dyDescent="0.3">
      <c r="A75" s="127"/>
      <c r="B75" s="32" t="s">
        <v>0</v>
      </c>
      <c r="C75" s="32" t="s">
        <v>1</v>
      </c>
      <c r="D75" s="32" t="s">
        <v>15</v>
      </c>
      <c r="E75" s="32" t="s">
        <v>367</v>
      </c>
      <c r="F75" s="32" t="s">
        <v>396</v>
      </c>
      <c r="G75" s="32" t="s">
        <v>397</v>
      </c>
      <c r="H75" s="53" t="s">
        <v>398</v>
      </c>
      <c r="I75" s="32" t="s">
        <v>399</v>
      </c>
      <c r="J75" s="32" t="s">
        <v>400</v>
      </c>
      <c r="K75" s="32" t="s">
        <v>401</v>
      </c>
      <c r="L75" s="32" t="s">
        <v>402</v>
      </c>
      <c r="M75" s="32" t="s">
        <v>403</v>
      </c>
    </row>
    <row r="76" spans="1:13" ht="15.6" x14ac:dyDescent="0.3">
      <c r="A76" s="126">
        <f>A66+1</f>
        <v>7</v>
      </c>
      <c r="B76" s="34" t="s">
        <v>208</v>
      </c>
      <c r="C76" s="35" t="s">
        <v>17</v>
      </c>
      <c r="D76" s="36">
        <v>634146734.98000002</v>
      </c>
      <c r="E76" s="36">
        <v>621573293.24999928</v>
      </c>
      <c r="F76" s="36">
        <v>551935116.85549986</v>
      </c>
      <c r="G76" s="36">
        <v>54799531.014499962</v>
      </c>
      <c r="H76" s="36">
        <v>5672293.8800000008</v>
      </c>
      <c r="I76" s="36">
        <v>3015683.6599999997</v>
      </c>
      <c r="J76" s="36">
        <v>1827066.7499999998</v>
      </c>
      <c r="K76" s="36">
        <v>1947760.0899999999</v>
      </c>
      <c r="L76" s="36">
        <v>1696976.4299999997</v>
      </c>
      <c r="M76" s="36">
        <v>678864.57000000018</v>
      </c>
    </row>
    <row r="77" spans="1:13" ht="15.6" x14ac:dyDescent="0.3">
      <c r="B77" s="38" t="s">
        <v>208</v>
      </c>
      <c r="C77" s="39" t="s">
        <v>18</v>
      </c>
      <c r="D77" s="40">
        <v>615277506.42000008</v>
      </c>
      <c r="E77" s="40">
        <v>606187152.79999936</v>
      </c>
      <c r="F77" s="40">
        <v>539538551.01549983</v>
      </c>
      <c r="G77" s="40">
        <v>53146224.774499953</v>
      </c>
      <c r="H77" s="40">
        <v>5155581.9500000011</v>
      </c>
      <c r="I77" s="40">
        <v>2746512.5899999994</v>
      </c>
      <c r="J77" s="40">
        <v>1655067.4800000002</v>
      </c>
      <c r="K77" s="40">
        <v>1776465.8499999996</v>
      </c>
      <c r="L77" s="40">
        <v>1580555.7999999993</v>
      </c>
      <c r="M77" s="40">
        <v>588193.34000000008</v>
      </c>
    </row>
    <row r="78" spans="1:13" ht="15.6" x14ac:dyDescent="0.3">
      <c r="B78" s="34" t="s">
        <v>208</v>
      </c>
      <c r="C78" s="35" t="s">
        <v>19</v>
      </c>
      <c r="D78" s="36">
        <v>18869228.560000002</v>
      </c>
      <c r="E78" s="36">
        <v>15386140.450000001</v>
      </c>
      <c r="F78" s="36">
        <v>12396565.840000004</v>
      </c>
      <c r="G78" s="36">
        <v>1653306.2399999998</v>
      </c>
      <c r="H78" s="36">
        <v>516711.93000000005</v>
      </c>
      <c r="I78" s="36">
        <v>269171.07</v>
      </c>
      <c r="J78" s="36">
        <v>171999.27000000002</v>
      </c>
      <c r="K78" s="36">
        <v>171294.23999999996</v>
      </c>
      <c r="L78" s="36">
        <v>116420.63000000006</v>
      </c>
      <c r="M78" s="36">
        <v>90671.23</v>
      </c>
    </row>
    <row r="79" spans="1:13" ht="15.6" x14ac:dyDescent="0.3">
      <c r="B79" s="38" t="s">
        <v>208</v>
      </c>
      <c r="C79" s="39" t="s">
        <v>26</v>
      </c>
      <c r="D79" s="41"/>
      <c r="E79" s="42">
        <v>0.98017266188337737</v>
      </c>
      <c r="F79" s="42">
        <v>0.87035868263660932</v>
      </c>
      <c r="G79" s="42">
        <v>8.6414591437150981E-2</v>
      </c>
      <c r="H79" s="42">
        <v>8.9447655678285502E-3</v>
      </c>
      <c r="I79" s="42">
        <v>4.7554982051513824E-3</v>
      </c>
      <c r="J79" s="42">
        <v>2.8811419332745165E-3</v>
      </c>
      <c r="K79" s="42">
        <v>3.0714659282467631E-3</v>
      </c>
      <c r="L79" s="42">
        <v>2.6759996328823165E-3</v>
      </c>
      <c r="M79" s="42">
        <v>1.0705165422343623E-3</v>
      </c>
    </row>
    <row r="80" spans="1:13" ht="15.6" x14ac:dyDescent="0.3">
      <c r="B80" s="34" t="s">
        <v>208</v>
      </c>
      <c r="C80" s="44" t="s">
        <v>27</v>
      </c>
      <c r="D80" s="45"/>
      <c r="E80" s="46">
        <v>0.98522560385330349</v>
      </c>
      <c r="F80" s="46">
        <v>0.87690277214067469</v>
      </c>
      <c r="G80" s="46">
        <v>8.6377649467037937E-2</v>
      </c>
      <c r="H80" s="46">
        <v>8.3792790996014468E-3</v>
      </c>
      <c r="I80" s="46">
        <v>4.4638599027951101E-3</v>
      </c>
      <c r="J80" s="46">
        <v>2.6899528468544726E-3</v>
      </c>
      <c r="K80" s="46">
        <v>2.8872595397423004E-3</v>
      </c>
      <c r="L80" s="46">
        <v>2.5688502887038457E-3</v>
      </c>
      <c r="M80" s="46">
        <v>9.5598056789433187E-4</v>
      </c>
    </row>
    <row r="81" spans="1:14" ht="15.6" x14ac:dyDescent="0.3">
      <c r="B81" s="38" t="s">
        <v>208</v>
      </c>
      <c r="C81" s="47" t="s">
        <v>28</v>
      </c>
      <c r="D81" s="41"/>
      <c r="E81" s="42">
        <v>0.81540908792722788</v>
      </c>
      <c r="F81" s="42">
        <v>0.65697258372707967</v>
      </c>
      <c r="G81" s="42">
        <v>8.7619175036374647E-2</v>
      </c>
      <c r="H81" s="42">
        <v>2.7383839692066349E-2</v>
      </c>
      <c r="I81" s="42">
        <v>1.4265080797770568E-2</v>
      </c>
      <c r="J81" s="42">
        <v>9.1153313159083385E-3</v>
      </c>
      <c r="K81" s="42">
        <v>9.0779673082724017E-3</v>
      </c>
      <c r="L81" s="42">
        <v>6.169866967788748E-3</v>
      </c>
      <c r="M81" s="42">
        <v>4.8052430819673095E-3</v>
      </c>
    </row>
    <row r="82" spans="1:14" ht="16.2" thickBot="1" x14ac:dyDescent="0.35">
      <c r="B82" s="34" t="s">
        <v>208</v>
      </c>
      <c r="C82" s="48" t="s">
        <v>35</v>
      </c>
      <c r="D82" s="49"/>
      <c r="E82" s="49"/>
      <c r="F82" s="49"/>
      <c r="G82" s="52">
        <v>0.66656674889323186</v>
      </c>
      <c r="H82" s="52">
        <v>0.20692674210606554</v>
      </c>
      <c r="I82" s="52">
        <v>0.13871721906896814</v>
      </c>
      <c r="J82" s="52">
        <v>9.7578298352159393E-2</v>
      </c>
      <c r="K82" s="52">
        <v>0.11527224679187859</v>
      </c>
      <c r="L82" s="52">
        <v>0.11351557533891019</v>
      </c>
      <c r="M82" s="52">
        <v>5.1226145444585022E-2</v>
      </c>
    </row>
    <row r="83" spans="1:14" ht="15.6" x14ac:dyDescent="0.3">
      <c r="B83" s="28"/>
      <c r="D83" s="28"/>
      <c r="E83" s="28"/>
      <c r="F83" s="28"/>
      <c r="G83" s="28"/>
      <c r="H83" s="28"/>
    </row>
    <row r="84" spans="1:14" ht="3.75" customHeight="1" thickBot="1" x14ac:dyDescent="0.35">
      <c r="B84" s="28"/>
      <c r="C84" s="28"/>
      <c r="D84" s="28"/>
      <c r="E84" s="28"/>
      <c r="F84" s="28"/>
      <c r="G84" s="28"/>
      <c r="H84" s="28"/>
    </row>
    <row r="85" spans="1:14" s="50" customFormat="1" ht="28.8" x14ac:dyDescent="0.3">
      <c r="A85" s="128"/>
      <c r="B85" s="32" t="s">
        <v>0</v>
      </c>
      <c r="C85" s="32" t="s">
        <v>1</v>
      </c>
      <c r="D85" s="32" t="s">
        <v>15</v>
      </c>
      <c r="E85" s="32" t="s">
        <v>367</v>
      </c>
      <c r="F85" s="32" t="s">
        <v>404</v>
      </c>
      <c r="G85" s="32" t="s">
        <v>405</v>
      </c>
      <c r="H85" s="53" t="s">
        <v>406</v>
      </c>
      <c r="I85" s="32" t="s">
        <v>407</v>
      </c>
      <c r="J85" s="32" t="s">
        <v>408</v>
      </c>
      <c r="K85" s="32" t="s">
        <v>409</v>
      </c>
      <c r="L85" s="32" t="s">
        <v>410</v>
      </c>
      <c r="M85" s="32" t="s">
        <v>411</v>
      </c>
      <c r="N85" s="32" t="s">
        <v>412</v>
      </c>
    </row>
    <row r="86" spans="1:14" ht="15.6" x14ac:dyDescent="0.3">
      <c r="A86" s="126">
        <f>A76+1</f>
        <v>8</v>
      </c>
      <c r="B86" s="34" t="s">
        <v>231</v>
      </c>
      <c r="C86" s="35" t="s">
        <v>17</v>
      </c>
      <c r="D86" s="36">
        <v>608650479.02999997</v>
      </c>
      <c r="E86" s="36">
        <v>595013853.27999973</v>
      </c>
      <c r="F86" s="36">
        <v>525539460.54549962</v>
      </c>
      <c r="G86" s="36">
        <v>54138679.424499989</v>
      </c>
      <c r="H86" s="36">
        <v>5997238.7599999998</v>
      </c>
      <c r="I86" s="36">
        <v>3147638.1299999971</v>
      </c>
      <c r="J86" s="36">
        <v>1974902.51</v>
      </c>
      <c r="K86" s="36">
        <v>1294756.4100000004</v>
      </c>
      <c r="L86" s="36">
        <v>1299369.4800000004</v>
      </c>
      <c r="M86" s="36">
        <v>1116214.9700000009</v>
      </c>
      <c r="N86" s="36">
        <v>505593.04999999976</v>
      </c>
    </row>
    <row r="87" spans="1:14" ht="15.6" x14ac:dyDescent="0.3">
      <c r="B87" s="38" t="s">
        <v>231</v>
      </c>
      <c r="C87" s="39" t="s">
        <v>18</v>
      </c>
      <c r="D87" s="40">
        <v>589614451.7700001</v>
      </c>
      <c r="E87" s="40">
        <v>579564977.32999969</v>
      </c>
      <c r="F87" s="40">
        <v>513499006.55549967</v>
      </c>
      <c r="G87" s="40">
        <v>52436570.644499995</v>
      </c>
      <c r="H87" s="40">
        <v>5406525.7300000004</v>
      </c>
      <c r="I87" s="40">
        <v>2725810.2099999972</v>
      </c>
      <c r="J87" s="40">
        <v>1765781.28</v>
      </c>
      <c r="K87" s="40">
        <v>1146896.5900000003</v>
      </c>
      <c r="L87" s="40">
        <v>1164409.6800000002</v>
      </c>
      <c r="M87" s="40">
        <v>1019738.330000001</v>
      </c>
      <c r="N87" s="40">
        <v>400238.30999999982</v>
      </c>
    </row>
    <row r="88" spans="1:14" ht="15.6" x14ac:dyDescent="0.3">
      <c r="B88" s="34" t="s">
        <v>231</v>
      </c>
      <c r="C88" s="35" t="s">
        <v>19</v>
      </c>
      <c r="D88" s="36">
        <v>19036027.259999998</v>
      </c>
      <c r="E88" s="36">
        <v>15448875.949999997</v>
      </c>
      <c r="F88" s="36">
        <v>12040453.99</v>
      </c>
      <c r="G88" s="36">
        <v>1702108.7799999998</v>
      </c>
      <c r="H88" s="36">
        <v>590713.03</v>
      </c>
      <c r="I88" s="36">
        <v>421827.92000000004</v>
      </c>
      <c r="J88" s="36">
        <v>209121.22999999998</v>
      </c>
      <c r="K88" s="36">
        <v>147859.82</v>
      </c>
      <c r="L88" s="36">
        <v>134959.79999999999</v>
      </c>
      <c r="M88" s="36">
        <v>96476.64</v>
      </c>
      <c r="N88" s="36">
        <v>105354.73999999999</v>
      </c>
    </row>
    <row r="89" spans="1:14" ht="15.6" x14ac:dyDescent="0.3">
      <c r="B89" s="38" t="s">
        <v>231</v>
      </c>
      <c r="C89" s="39" t="s">
        <v>26</v>
      </c>
      <c r="D89" s="41"/>
      <c r="E89" s="42">
        <v>0.97759530926233262</v>
      </c>
      <c r="F89" s="42">
        <v>0.86345033586935882</v>
      </c>
      <c r="G89" s="42">
        <v>8.8948717350523149E-2</v>
      </c>
      <c r="H89" s="42">
        <v>9.853337780260582E-3</v>
      </c>
      <c r="I89" s="42">
        <v>5.1715035779095345E-3</v>
      </c>
      <c r="J89" s="42">
        <v>3.2447234957366368E-3</v>
      </c>
      <c r="K89" s="42">
        <v>2.127257686650375E-3</v>
      </c>
      <c r="L89" s="42">
        <v>2.1348368641240408E-3</v>
      </c>
      <c r="M89" s="42">
        <v>1.8339178370136195E-3</v>
      </c>
      <c r="N89" s="54">
        <v>8.3067880075566225E-4</v>
      </c>
    </row>
    <row r="90" spans="1:14" ht="15.6" x14ac:dyDescent="0.3">
      <c r="B90" s="34" t="s">
        <v>231</v>
      </c>
      <c r="C90" s="44" t="s">
        <v>27</v>
      </c>
      <c r="D90" s="45"/>
      <c r="E90" s="46">
        <v>0.98295585461002144</v>
      </c>
      <c r="F90" s="46">
        <v>0.87090641183233419</v>
      </c>
      <c r="G90" s="46">
        <v>8.8933659083639163E-2</v>
      </c>
      <c r="H90" s="46">
        <v>9.1695950019030515E-3</v>
      </c>
      <c r="I90" s="46">
        <v>4.6230383292289031E-3</v>
      </c>
      <c r="J90" s="46">
        <v>2.994806648139631E-3</v>
      </c>
      <c r="K90" s="46">
        <v>1.9451636345701169E-3</v>
      </c>
      <c r="L90" s="46">
        <v>1.9748662477734164E-3</v>
      </c>
      <c r="M90" s="46">
        <v>1.7295002300889767E-3</v>
      </c>
      <c r="N90" s="55">
        <v>6.788136023438701E-4</v>
      </c>
    </row>
    <row r="91" spans="1:14" ht="15.6" x14ac:dyDescent="0.3">
      <c r="B91" s="38" t="s">
        <v>231</v>
      </c>
      <c r="C91" s="47" t="s">
        <v>28</v>
      </c>
      <c r="D91" s="41"/>
      <c r="E91" s="42">
        <v>0.81155987743631752</v>
      </c>
      <c r="F91" s="42">
        <v>0.63250875960344688</v>
      </c>
      <c r="G91" s="42">
        <v>8.9415126210530549E-2</v>
      </c>
      <c r="H91" s="42">
        <v>3.1031318768977224E-2</v>
      </c>
      <c r="I91" s="42">
        <v>2.2159451351825815E-2</v>
      </c>
      <c r="J91" s="42">
        <v>1.0985550038553581E-2</v>
      </c>
      <c r="K91" s="42">
        <v>7.7673675279239969E-3</v>
      </c>
      <c r="L91" s="42">
        <v>7.0897040730545794E-3</v>
      </c>
      <c r="M91" s="42">
        <v>5.0681078925918707E-3</v>
      </c>
      <c r="N91" s="54">
        <v>5.5344919694131599E-3</v>
      </c>
    </row>
    <row r="92" spans="1:14" ht="15" customHeight="1" thickBot="1" x14ac:dyDescent="0.35">
      <c r="B92" s="34" t="s">
        <v>231</v>
      </c>
      <c r="C92" s="48" t="s">
        <v>35</v>
      </c>
      <c r="D92" s="49"/>
      <c r="E92" s="49"/>
      <c r="F92" s="49"/>
      <c r="G92" s="52">
        <v>0.6514019490038675</v>
      </c>
      <c r="H92" s="52">
        <v>0.20699877726751667</v>
      </c>
      <c r="I92" s="52">
        <v>0.13700214967069974</v>
      </c>
      <c r="J92" s="52">
        <v>9.9604401867834036E-2</v>
      </c>
      <c r="K92" s="52">
        <v>7.2524973149982921E-2</v>
      </c>
      <c r="L92" s="52">
        <v>7.8474750568132468E-2</v>
      </c>
      <c r="M92" s="52">
        <v>7.3153967623766636E-2</v>
      </c>
      <c r="N92" s="56">
        <v>3.5750617152096702E-2</v>
      </c>
    </row>
    <row r="93" spans="1:14" ht="15.6" x14ac:dyDescent="0.3">
      <c r="B93" s="28"/>
      <c r="C93" s="28"/>
      <c r="D93" s="28"/>
      <c r="E93" s="28"/>
      <c r="F93" s="28"/>
      <c r="G93" s="28"/>
      <c r="H93" s="28"/>
    </row>
    <row r="94" spans="1:14" ht="3.75" customHeight="1" thickBot="1" x14ac:dyDescent="0.35">
      <c r="B94" s="28"/>
      <c r="C94" s="28"/>
      <c r="D94" s="28"/>
      <c r="E94" s="28"/>
      <c r="F94" s="28"/>
      <c r="G94" s="28"/>
      <c r="H94" s="28"/>
    </row>
    <row r="95" spans="1:14" s="50" customFormat="1" ht="28.8" x14ac:dyDescent="0.3">
      <c r="A95" s="128"/>
      <c r="B95" s="32" t="s">
        <v>0</v>
      </c>
      <c r="C95" s="32" t="s">
        <v>1</v>
      </c>
      <c r="D95" s="32" t="s">
        <v>15</v>
      </c>
      <c r="E95" s="32" t="s">
        <v>367</v>
      </c>
      <c r="F95" s="32" t="s">
        <v>413</v>
      </c>
      <c r="G95" s="32" t="s">
        <v>414</v>
      </c>
      <c r="H95" s="53" t="s">
        <v>415</v>
      </c>
      <c r="I95" s="32" t="s">
        <v>416</v>
      </c>
      <c r="J95" s="32" t="s">
        <v>417</v>
      </c>
      <c r="K95" s="32" t="s">
        <v>418</v>
      </c>
      <c r="L95" s="32" t="s">
        <v>419</v>
      </c>
      <c r="M95" s="32" t="s">
        <v>420</v>
      </c>
      <c r="N95" s="32" t="s">
        <v>421</v>
      </c>
    </row>
    <row r="96" spans="1:14" ht="15.6" x14ac:dyDescent="0.3">
      <c r="A96" s="126">
        <f t="shared" ref="A96" si="0">A86+1</f>
        <v>9</v>
      </c>
      <c r="B96" s="34" t="s">
        <v>254</v>
      </c>
      <c r="C96" s="35" t="s">
        <v>17</v>
      </c>
      <c r="D96" s="36">
        <v>612791363.29999995</v>
      </c>
      <c r="E96" s="36">
        <v>596110709.86000037</v>
      </c>
      <c r="F96" s="36">
        <v>524047066.86550027</v>
      </c>
      <c r="G96" s="36">
        <v>54889701.034499973</v>
      </c>
      <c r="H96" s="36">
        <v>6272733.8299999991</v>
      </c>
      <c r="I96" s="36">
        <v>3770169.0299999984</v>
      </c>
      <c r="J96" s="36">
        <v>2405657.9499999983</v>
      </c>
      <c r="K96" s="36">
        <v>1467507.4000000006</v>
      </c>
      <c r="L96" s="36">
        <v>963519.06000000041</v>
      </c>
      <c r="M96" s="36">
        <v>1011365.45</v>
      </c>
      <c r="N96" s="36">
        <v>1282989.2400000005</v>
      </c>
    </row>
    <row r="97" spans="1:14" ht="15.6" x14ac:dyDescent="0.3">
      <c r="B97" s="38" t="s">
        <v>254</v>
      </c>
      <c r="C97" s="39" t="s">
        <v>18</v>
      </c>
      <c r="D97" s="40">
        <v>592692325.57000005</v>
      </c>
      <c r="E97" s="40">
        <v>580667251.15000033</v>
      </c>
      <c r="F97" s="40">
        <v>512209765.46550018</v>
      </c>
      <c r="G97" s="40">
        <v>53170388.804499976</v>
      </c>
      <c r="H97" s="40">
        <v>5728433.2899999991</v>
      </c>
      <c r="I97" s="40">
        <v>3363714.3299999982</v>
      </c>
      <c r="J97" s="40">
        <v>2020523.8199999987</v>
      </c>
      <c r="K97" s="40">
        <v>1307705.7800000005</v>
      </c>
      <c r="L97" s="40">
        <v>827544.45000000042</v>
      </c>
      <c r="M97" s="40">
        <v>904510.95000000019</v>
      </c>
      <c r="N97" s="40">
        <v>1134664.2600000005</v>
      </c>
    </row>
    <row r="98" spans="1:14" ht="15.6" x14ac:dyDescent="0.3">
      <c r="B98" s="34" t="s">
        <v>254</v>
      </c>
      <c r="C98" s="35" t="s">
        <v>19</v>
      </c>
      <c r="D98" s="36">
        <v>20099037.73</v>
      </c>
      <c r="E98" s="36">
        <v>15443458.710000001</v>
      </c>
      <c r="F98" s="36">
        <v>11837301.4</v>
      </c>
      <c r="G98" s="36">
        <v>1719312.2299999997</v>
      </c>
      <c r="H98" s="36">
        <v>544300.54</v>
      </c>
      <c r="I98" s="36">
        <v>406454.7</v>
      </c>
      <c r="J98" s="36">
        <v>385134.13000000006</v>
      </c>
      <c r="K98" s="36">
        <v>159801.62</v>
      </c>
      <c r="L98" s="36">
        <v>135974.60999999999</v>
      </c>
      <c r="M98" s="36">
        <v>106854.5</v>
      </c>
      <c r="N98" s="36">
        <v>148324.97999999995</v>
      </c>
    </row>
    <row r="99" spans="1:14" ht="15.6" x14ac:dyDescent="0.3">
      <c r="B99" s="38" t="s">
        <v>254</v>
      </c>
      <c r="C99" s="39" t="s">
        <v>26</v>
      </c>
      <c r="D99" s="41"/>
      <c r="E99" s="42">
        <v>0.97277922888767387</v>
      </c>
      <c r="F99" s="42">
        <v>0.85518024282099137</v>
      </c>
      <c r="G99" s="42">
        <v>8.9573228870113833E-2</v>
      </c>
      <c r="H99" s="42">
        <v>1.0236328717526492E-2</v>
      </c>
      <c r="I99" s="42">
        <v>6.1524513167041219E-3</v>
      </c>
      <c r="J99" s="42">
        <v>3.9257373619710715E-3</v>
      </c>
      <c r="K99" s="42">
        <v>2.3947912583121107E-3</v>
      </c>
      <c r="L99" s="42">
        <v>1.5723443862055496E-3</v>
      </c>
      <c r="M99" s="42">
        <v>1.6504237993068334E-3</v>
      </c>
      <c r="N99" s="54">
        <v>2.0936803565423236E-3</v>
      </c>
    </row>
    <row r="100" spans="1:14" ht="15.6" x14ac:dyDescent="0.3">
      <c r="B100" s="34" t="s">
        <v>254</v>
      </c>
      <c r="C100" s="44" t="s">
        <v>27</v>
      </c>
      <c r="D100" s="45"/>
      <c r="E100" s="46">
        <v>0.97971110152567764</v>
      </c>
      <c r="F100" s="46">
        <v>0.86420853344591775</v>
      </c>
      <c r="G100" s="46">
        <v>8.9709932979755241E-2</v>
      </c>
      <c r="H100" s="46">
        <v>9.6651045455850796E-3</v>
      </c>
      <c r="I100" s="46">
        <v>5.6753127801428332E-3</v>
      </c>
      <c r="J100" s="46">
        <v>3.4090602034653212E-3</v>
      </c>
      <c r="K100" s="46">
        <v>2.2063821709558369E-3</v>
      </c>
      <c r="L100" s="46">
        <v>1.3962462719660491E-3</v>
      </c>
      <c r="M100" s="46">
        <v>1.5261053855052367E-3</v>
      </c>
      <c r="N100" s="55">
        <v>1.9144237423840082E-3</v>
      </c>
    </row>
    <row r="101" spans="1:14" ht="15.6" x14ac:dyDescent="0.3">
      <c r="B101" s="38" t="s">
        <v>254</v>
      </c>
      <c r="C101" s="47" t="s">
        <v>28</v>
      </c>
      <c r="D101" s="41"/>
      <c r="E101" s="42">
        <v>0.76836806405656721</v>
      </c>
      <c r="F101" s="42">
        <v>0.58894866306616955</v>
      </c>
      <c r="G101" s="42">
        <v>8.5542017140140952E-2</v>
      </c>
      <c r="H101" s="42">
        <v>2.7080925331443718E-2</v>
      </c>
      <c r="I101" s="57">
        <v>2.022259500480076E-2</v>
      </c>
      <c r="J101" s="57">
        <v>1.9161819345467741E-2</v>
      </c>
      <c r="K101" s="57">
        <v>7.950709986552177E-3</v>
      </c>
      <c r="L101" s="57">
        <v>6.7652298496381786E-3</v>
      </c>
      <c r="M101" s="57">
        <v>5.3163987965706453E-3</v>
      </c>
      <c r="N101" s="54">
        <v>7.3797055357833763E-3</v>
      </c>
    </row>
    <row r="102" spans="1:14" ht="16.2" thickBot="1" x14ac:dyDescent="0.35">
      <c r="B102" s="34" t="s">
        <v>254</v>
      </c>
      <c r="C102" s="48" t="s">
        <v>35</v>
      </c>
      <c r="D102" s="49"/>
      <c r="E102" s="49"/>
      <c r="F102" s="49"/>
      <c r="G102" s="52">
        <v>0.6185152538226828</v>
      </c>
      <c r="H102" s="58">
        <v>0.18528456051198436</v>
      </c>
      <c r="I102" s="59">
        <v>0.13669015850985</v>
      </c>
      <c r="J102" s="59">
        <v>0.10102843155558509</v>
      </c>
      <c r="K102" s="59">
        <v>6.8555780092291393E-2</v>
      </c>
      <c r="L102" s="59">
        <v>4.8324485094528934E-2</v>
      </c>
      <c r="M102" s="59">
        <v>5.3299869126328163E-2</v>
      </c>
      <c r="N102" s="56">
        <v>7.1421440676308373E-2</v>
      </c>
    </row>
    <row r="103" spans="1:14" ht="15.6" x14ac:dyDescent="0.3">
      <c r="B103" s="28"/>
      <c r="C103" s="28"/>
      <c r="D103" s="28"/>
      <c r="E103" s="28"/>
      <c r="F103" s="28"/>
      <c r="G103" s="28"/>
      <c r="H103" s="28"/>
    </row>
    <row r="104" spans="1:14" ht="3.75" customHeight="1" thickBot="1" x14ac:dyDescent="0.35">
      <c r="B104" s="28"/>
      <c r="C104" s="28"/>
      <c r="D104" s="28"/>
      <c r="E104" s="28"/>
      <c r="F104" s="28"/>
      <c r="G104" s="28"/>
      <c r="H104" s="28"/>
    </row>
    <row r="105" spans="1:14" s="50" customFormat="1" ht="28.8" x14ac:dyDescent="0.3">
      <c r="A105" s="128"/>
      <c r="B105" s="32" t="s">
        <v>0</v>
      </c>
      <c r="C105" s="32" t="s">
        <v>1</v>
      </c>
      <c r="D105" s="32" t="s">
        <v>15</v>
      </c>
      <c r="E105" s="32" t="s">
        <v>367</v>
      </c>
      <c r="F105" s="32" t="s">
        <v>422</v>
      </c>
      <c r="G105" s="32" t="s">
        <v>423</v>
      </c>
      <c r="H105" s="53" t="s">
        <v>424</v>
      </c>
      <c r="I105" s="32" t="s">
        <v>425</v>
      </c>
      <c r="J105" s="32" t="s">
        <v>426</v>
      </c>
      <c r="K105" s="32" t="s">
        <v>427</v>
      </c>
      <c r="L105" s="32" t="s">
        <v>428</v>
      </c>
      <c r="M105" s="32" t="s">
        <v>429</v>
      </c>
      <c r="N105" s="32" t="s">
        <v>430</v>
      </c>
    </row>
    <row r="106" spans="1:14" ht="15.6" x14ac:dyDescent="0.3">
      <c r="A106" s="126">
        <f t="shared" ref="A106" si="1">A96+1</f>
        <v>10</v>
      </c>
      <c r="B106" s="34" t="s">
        <v>277</v>
      </c>
      <c r="C106" s="35" t="s">
        <v>17</v>
      </c>
      <c r="D106" s="36">
        <v>585539058.10000002</v>
      </c>
      <c r="E106" s="36">
        <v>567059076.30000079</v>
      </c>
      <c r="F106" s="36">
        <v>493989485.91550004</v>
      </c>
      <c r="G106" s="36">
        <v>55156463.804499954</v>
      </c>
      <c r="H106" s="36">
        <v>6471175.3199999994</v>
      </c>
      <c r="I106" s="36">
        <v>3685844.0699999994</v>
      </c>
      <c r="J106" s="36">
        <v>2468921.0499999998</v>
      </c>
      <c r="K106" s="36">
        <v>1768037.6400000004</v>
      </c>
      <c r="L106" s="36">
        <v>1104606.0600000008</v>
      </c>
      <c r="M106" s="36">
        <v>747235.80999999982</v>
      </c>
      <c r="N106" s="36">
        <v>1667306.6300000008</v>
      </c>
    </row>
    <row r="107" spans="1:14" ht="15.6" x14ac:dyDescent="0.3">
      <c r="B107" s="38" t="s">
        <v>277</v>
      </c>
      <c r="C107" s="39" t="s">
        <v>18</v>
      </c>
      <c r="D107" s="40">
        <v>565767714.79999995</v>
      </c>
      <c r="E107" s="40">
        <v>552133626.31000078</v>
      </c>
      <c r="F107" s="40">
        <v>482473881.42549992</v>
      </c>
      <c r="G107" s="40">
        <v>53845805.494499952</v>
      </c>
      <c r="H107" s="40">
        <v>5870744.379999999</v>
      </c>
      <c r="I107" s="40">
        <v>3266759.8599999994</v>
      </c>
      <c r="J107" s="40">
        <v>2141835.2399999998</v>
      </c>
      <c r="K107" s="40">
        <v>1455664.3000000003</v>
      </c>
      <c r="L107" s="40">
        <v>968517.75000000058</v>
      </c>
      <c r="M107" s="40">
        <v>637934.42999999982</v>
      </c>
      <c r="N107" s="40">
        <v>1472483.4300000009</v>
      </c>
    </row>
    <row r="108" spans="1:14" ht="15.6" x14ac:dyDescent="0.3">
      <c r="B108" s="34" t="s">
        <v>277</v>
      </c>
      <c r="C108" s="35" t="s">
        <v>19</v>
      </c>
      <c r="D108" s="36">
        <v>19771343.300000001</v>
      </c>
      <c r="E108" s="36">
        <v>14925449.989999996</v>
      </c>
      <c r="F108" s="36">
        <v>11515604.490000002</v>
      </c>
      <c r="G108" s="36">
        <v>1310658.31</v>
      </c>
      <c r="H108" s="36">
        <v>600430.94000000006</v>
      </c>
      <c r="I108" s="36">
        <v>419084.21</v>
      </c>
      <c r="J108" s="36">
        <v>327085.80999999994</v>
      </c>
      <c r="K108" s="36">
        <v>312373.34000000003</v>
      </c>
      <c r="L108" s="36">
        <v>136088.31</v>
      </c>
      <c r="M108" s="36">
        <v>109301.38</v>
      </c>
      <c r="N108" s="36">
        <v>194823.2</v>
      </c>
    </row>
    <row r="109" spans="1:14" ht="15.6" x14ac:dyDescent="0.3">
      <c r="B109" s="38" t="s">
        <v>277</v>
      </c>
      <c r="C109" s="39" t="s">
        <v>26</v>
      </c>
      <c r="D109" s="41"/>
      <c r="E109" s="42">
        <v>0.96843936959566035</v>
      </c>
      <c r="F109" s="42">
        <v>0.8436490770033912</v>
      </c>
      <c r="G109" s="42">
        <v>9.4197753406025014E-2</v>
      </c>
      <c r="H109" s="42">
        <v>1.1051654420796697E-2</v>
      </c>
      <c r="I109" s="42">
        <v>6.2947877157163452E-3</v>
      </c>
      <c r="J109" s="42">
        <v>4.2164925052332724E-3</v>
      </c>
      <c r="K109" s="42">
        <v>3.0195041911244285E-3</v>
      </c>
      <c r="L109" s="42">
        <v>1.8864771610356914E-3</v>
      </c>
      <c r="M109" s="42">
        <v>1.276150240813457E-3</v>
      </c>
      <c r="N109" s="54">
        <v>2.8474729515229938E-3</v>
      </c>
    </row>
    <row r="110" spans="1:14" ht="15.6" x14ac:dyDescent="0.3">
      <c r="B110" s="34" t="s">
        <v>277</v>
      </c>
      <c r="C110" s="44" t="s">
        <v>27</v>
      </c>
      <c r="D110" s="45"/>
      <c r="E110" s="46">
        <v>0.97590161450831658</v>
      </c>
      <c r="F110" s="46">
        <v>0.85277733035023995</v>
      </c>
      <c r="G110" s="46">
        <v>9.5172990762710019E-2</v>
      </c>
      <c r="H110" s="46">
        <v>1.0376598427987924E-2</v>
      </c>
      <c r="I110" s="46">
        <v>5.7740301797793566E-3</v>
      </c>
      <c r="J110" s="46">
        <v>3.7857148507619296E-3</v>
      </c>
      <c r="K110" s="46">
        <v>2.5729009661051099E-3</v>
      </c>
      <c r="L110" s="46">
        <v>1.7118646480956828E-3</v>
      </c>
      <c r="M110" s="46">
        <v>1.1275553788457353E-3</v>
      </c>
      <c r="N110" s="55">
        <v>2.6026289437892842E-3</v>
      </c>
    </row>
    <row r="111" spans="1:14" ht="15.6" x14ac:dyDescent="0.3">
      <c r="B111" s="38" t="s">
        <v>277</v>
      </c>
      <c r="C111" s="47" t="s">
        <v>28</v>
      </c>
      <c r="D111" s="41"/>
      <c r="E111" s="42">
        <v>0.75490318303258619</v>
      </c>
      <c r="F111" s="42">
        <v>0.58243915525962275</v>
      </c>
      <c r="G111" s="42">
        <v>6.629080736259331E-2</v>
      </c>
      <c r="H111" s="42">
        <v>3.0368747883711071E-2</v>
      </c>
      <c r="I111" s="57">
        <v>2.1196547125859676E-2</v>
      </c>
      <c r="J111" s="57">
        <v>1.6543428791709863E-2</v>
      </c>
      <c r="K111" s="57">
        <v>1.5799297764456904E-2</v>
      </c>
      <c r="L111" s="57">
        <v>6.8831089488997944E-3</v>
      </c>
      <c r="M111" s="57">
        <v>5.5282728311130992E-3</v>
      </c>
      <c r="N111" s="54">
        <v>9.8538170646199855E-3</v>
      </c>
    </row>
    <row r="112" spans="1:14" ht="16.2" thickBot="1" x14ac:dyDescent="0.35">
      <c r="B112" s="34" t="s">
        <v>277</v>
      </c>
      <c r="C112" s="48" t="s">
        <v>35</v>
      </c>
      <c r="D112" s="49"/>
      <c r="E112" s="49"/>
      <c r="F112" s="49"/>
      <c r="G112" s="52">
        <v>0.60247647791671877</v>
      </c>
      <c r="H112" s="58">
        <v>0.17781320717183544</v>
      </c>
      <c r="I112" s="59">
        <v>0.12318201710461305</v>
      </c>
      <c r="J112" s="59">
        <v>9.4104005019233244E-2</v>
      </c>
      <c r="K112" s="59">
        <v>7.4389916563193395E-2</v>
      </c>
      <c r="L112" s="59">
        <v>5.0211351309647143E-2</v>
      </c>
      <c r="M112" s="59">
        <v>3.5762279218088548E-2</v>
      </c>
      <c r="N112" s="56">
        <v>8.275588230112986E-2</v>
      </c>
    </row>
    <row r="113" spans="1:14" ht="15.6" x14ac:dyDescent="0.3">
      <c r="B113" s="28"/>
      <c r="C113" s="28"/>
      <c r="D113" s="28"/>
      <c r="E113" s="28"/>
      <c r="F113" s="28"/>
      <c r="G113" s="28"/>
      <c r="H113" s="28"/>
    </row>
    <row r="114" spans="1:14" ht="3.6" customHeight="1" thickBot="1" x14ac:dyDescent="0.35">
      <c r="B114" s="28"/>
      <c r="C114" s="28"/>
      <c r="D114" s="28"/>
      <c r="E114" s="28"/>
      <c r="F114" s="28"/>
      <c r="G114" s="28"/>
      <c r="H114" s="28"/>
    </row>
    <row r="115" spans="1:14" s="50" customFormat="1" ht="28.8" x14ac:dyDescent="0.3">
      <c r="A115" s="128"/>
      <c r="B115" s="32" t="s">
        <v>0</v>
      </c>
      <c r="C115" s="32" t="s">
        <v>1</v>
      </c>
      <c r="D115" s="32" t="s">
        <v>15</v>
      </c>
      <c r="E115" s="32" t="s">
        <v>367</v>
      </c>
      <c r="F115" s="32" t="s">
        <v>431</v>
      </c>
      <c r="G115" s="32" t="s">
        <v>432</v>
      </c>
      <c r="H115" s="53" t="s">
        <v>433</v>
      </c>
      <c r="I115" s="32" t="s">
        <v>434</v>
      </c>
      <c r="J115" s="32" t="s">
        <v>435</v>
      </c>
      <c r="K115" s="32" t="s">
        <v>436</v>
      </c>
      <c r="L115" s="32" t="s">
        <v>437</v>
      </c>
      <c r="M115" s="32" t="s">
        <v>438</v>
      </c>
      <c r="N115" s="32" t="s">
        <v>439</v>
      </c>
    </row>
    <row r="116" spans="1:14" ht="15.6" x14ac:dyDescent="0.3">
      <c r="A116" s="126">
        <f t="shared" ref="A116" si="2">A106+1</f>
        <v>11</v>
      </c>
      <c r="B116" s="34" t="s">
        <v>300</v>
      </c>
      <c r="C116" s="35" t="s">
        <v>17</v>
      </c>
      <c r="D116" s="36">
        <v>547044869.99000001</v>
      </c>
      <c r="E116" s="36">
        <v>530713544.3200016</v>
      </c>
      <c r="F116" s="36">
        <v>460609888.3155002</v>
      </c>
      <c r="G116" s="36">
        <v>52659423.614500031</v>
      </c>
      <c r="H116" s="36">
        <v>6274543.8299999973</v>
      </c>
      <c r="I116" s="36">
        <v>3493331.669999999</v>
      </c>
      <c r="J116" s="36">
        <v>2411667.2800000003</v>
      </c>
      <c r="K116" s="36">
        <v>1691903.9900000005</v>
      </c>
      <c r="L116" s="36">
        <v>1168870.9600000002</v>
      </c>
      <c r="M116" s="36">
        <v>752316.06000000029</v>
      </c>
      <c r="N116" s="36">
        <v>1651598.6000000027</v>
      </c>
    </row>
    <row r="117" spans="1:14" ht="15.6" x14ac:dyDescent="0.3">
      <c r="B117" s="38" t="s">
        <v>300</v>
      </c>
      <c r="C117" s="39" t="s">
        <v>18</v>
      </c>
      <c r="D117" s="40">
        <v>530573131.57999992</v>
      </c>
      <c r="E117" s="40">
        <v>517836826.3900016</v>
      </c>
      <c r="F117" s="40">
        <v>450600423.20550025</v>
      </c>
      <c r="G117" s="40">
        <v>51442160.904500023</v>
      </c>
      <c r="H117" s="40">
        <v>5940934.5299999975</v>
      </c>
      <c r="I117" s="40">
        <v>3169142.0899999994</v>
      </c>
      <c r="J117" s="40">
        <v>2122128.0099999998</v>
      </c>
      <c r="K117" s="40">
        <v>1483968.8500000003</v>
      </c>
      <c r="L117" s="40">
        <v>961505.90000000014</v>
      </c>
      <c r="M117" s="40">
        <v>660204.4600000002</v>
      </c>
      <c r="N117" s="40">
        <v>1456358.4400000025</v>
      </c>
    </row>
    <row r="118" spans="1:14" ht="15.6" x14ac:dyDescent="0.3">
      <c r="B118" s="34" t="s">
        <v>300</v>
      </c>
      <c r="C118" s="35" t="s">
        <v>19</v>
      </c>
      <c r="D118" s="36">
        <v>16471738.410000004</v>
      </c>
      <c r="E118" s="36">
        <v>12876717.930000002</v>
      </c>
      <c r="F118" s="36">
        <v>10009465.110000003</v>
      </c>
      <c r="G118" s="36">
        <v>1217262.71</v>
      </c>
      <c r="H118" s="36">
        <v>333609.30000000005</v>
      </c>
      <c r="I118" s="36">
        <v>324189.58000000007</v>
      </c>
      <c r="J118" s="36">
        <v>289539.27000000008</v>
      </c>
      <c r="K118" s="36">
        <v>207935.13999999998</v>
      </c>
      <c r="L118" s="36">
        <v>207365.06</v>
      </c>
      <c r="M118" s="36">
        <v>92111.6</v>
      </c>
      <c r="N118" s="36">
        <v>195240.16000000003</v>
      </c>
    </row>
    <row r="119" spans="1:14" ht="15.6" x14ac:dyDescent="0.3">
      <c r="B119" s="38" t="s">
        <v>300</v>
      </c>
      <c r="C119" s="39" t="s">
        <v>26</v>
      </c>
      <c r="D119" s="41"/>
      <c r="E119" s="42">
        <v>0.97014627763478167</v>
      </c>
      <c r="F119" s="42">
        <v>0.84199654102216548</v>
      </c>
      <c r="G119" s="42">
        <v>9.626161673988945E-2</v>
      </c>
      <c r="H119" s="42">
        <v>1.146988880476056E-2</v>
      </c>
      <c r="I119" s="42">
        <v>6.3858229217355735E-3</v>
      </c>
      <c r="J119" s="42">
        <v>4.4085365064187249E-3</v>
      </c>
      <c r="K119" s="42">
        <v>3.092806610234602E-3</v>
      </c>
      <c r="L119" s="42">
        <v>2.1367003405431207E-3</v>
      </c>
      <c r="M119" s="42">
        <v>1.3752364774278071E-3</v>
      </c>
      <c r="N119" s="54">
        <v>3.0191282116039109E-3</v>
      </c>
    </row>
    <row r="120" spans="1:14" ht="15.6" x14ac:dyDescent="0.3">
      <c r="B120" s="34" t="s">
        <v>300</v>
      </c>
      <c r="C120" s="44" t="s">
        <v>27</v>
      </c>
      <c r="D120" s="45"/>
      <c r="E120" s="46">
        <v>0.97599519381603295</v>
      </c>
      <c r="F120" s="46">
        <v>0.84927109268358913</v>
      </c>
      <c r="G120" s="46">
        <v>9.6955834818302639E-2</v>
      </c>
      <c r="H120" s="46">
        <v>1.1197201999860828E-2</v>
      </c>
      <c r="I120" s="46">
        <v>5.9730542339424056E-3</v>
      </c>
      <c r="J120" s="46">
        <v>3.999689927155734E-3</v>
      </c>
      <c r="K120" s="46">
        <v>2.7969166956888151E-3</v>
      </c>
      <c r="L120" s="46">
        <v>1.8122023954298637E-3</v>
      </c>
      <c r="M120" s="46">
        <v>1.2443232058019402E-3</v>
      </c>
      <c r="N120" s="55">
        <v>2.744877856259128E-3</v>
      </c>
    </row>
    <row r="121" spans="1:14" ht="15.6" x14ac:dyDescent="0.3">
      <c r="B121" s="38" t="s">
        <v>300</v>
      </c>
      <c r="C121" s="47" t="s">
        <v>28</v>
      </c>
      <c r="D121" s="41"/>
      <c r="E121" s="42">
        <v>0.7817461405398799</v>
      </c>
      <c r="F121" s="42">
        <v>0.6076750893471724</v>
      </c>
      <c r="G121" s="42">
        <v>7.3900075371583052E-2</v>
      </c>
      <c r="H121" s="42">
        <v>2.0253436018475478E-2</v>
      </c>
      <c r="I121" s="57">
        <v>1.9681564382007449E-2</v>
      </c>
      <c r="J121" s="57">
        <v>1.7577942460780011E-2</v>
      </c>
      <c r="K121" s="57">
        <v>1.2623751957702437E-2</v>
      </c>
      <c r="L121" s="57">
        <v>1.2589142374560084E-2</v>
      </c>
      <c r="M121" s="57">
        <v>5.5920994923085339E-3</v>
      </c>
      <c r="N121" s="54">
        <v>1.1853039135290637E-2</v>
      </c>
    </row>
    <row r="122" spans="1:14" ht="16.2" thickBot="1" x14ac:dyDescent="0.35">
      <c r="B122" s="34" t="s">
        <v>300</v>
      </c>
      <c r="C122" s="48" t="s">
        <v>35</v>
      </c>
      <c r="D122" s="49"/>
      <c r="E122" s="49"/>
      <c r="F122" s="49"/>
      <c r="G122" s="52">
        <v>0.60923740127355985</v>
      </c>
      <c r="H122" s="58">
        <v>0.18577172933319822</v>
      </c>
      <c r="I122" s="59">
        <v>0.12702555770431406</v>
      </c>
      <c r="J122" s="59">
        <v>0.10045398067775951</v>
      </c>
      <c r="K122" s="59">
        <v>7.8343341031383851E-2</v>
      </c>
      <c r="L122" s="59">
        <v>5.8725101712391647E-2</v>
      </c>
      <c r="M122" s="59">
        <v>4.0155132613663574E-2</v>
      </c>
      <c r="N122" s="56">
        <v>9.1842604417530629E-2</v>
      </c>
    </row>
    <row r="123" spans="1:14" ht="15.6" x14ac:dyDescent="0.3">
      <c r="B123" s="28"/>
      <c r="C123" s="28"/>
      <c r="D123" s="28"/>
      <c r="E123" s="28"/>
      <c r="F123" s="28"/>
      <c r="G123" s="28"/>
      <c r="H123" s="28"/>
    </row>
    <row r="124" spans="1:14" ht="3.6" customHeight="1" thickBot="1" x14ac:dyDescent="0.35">
      <c r="B124" s="28"/>
      <c r="C124" s="28"/>
      <c r="D124" s="28"/>
      <c r="E124" s="28"/>
      <c r="F124" s="28"/>
      <c r="G124" s="28"/>
      <c r="H124" s="28"/>
    </row>
    <row r="125" spans="1:14" s="50" customFormat="1" ht="28.8" x14ac:dyDescent="0.3">
      <c r="A125" s="128"/>
      <c r="B125" s="32" t="s">
        <v>0</v>
      </c>
      <c r="C125" s="32" t="s">
        <v>1</v>
      </c>
      <c r="D125" s="32" t="s">
        <v>15</v>
      </c>
      <c r="E125" s="32" t="s">
        <v>367</v>
      </c>
      <c r="F125" s="32" t="s">
        <v>440</v>
      </c>
      <c r="G125" s="32" t="s">
        <v>441</v>
      </c>
      <c r="H125" s="53" t="s">
        <v>442</v>
      </c>
      <c r="I125" s="32" t="s">
        <v>443</v>
      </c>
      <c r="J125" s="32" t="s">
        <v>444</v>
      </c>
      <c r="K125" s="32" t="s">
        <v>445</v>
      </c>
      <c r="L125" s="32" t="s">
        <v>446</v>
      </c>
      <c r="M125" s="32" t="s">
        <v>447</v>
      </c>
      <c r="N125" s="32" t="s">
        <v>448</v>
      </c>
    </row>
    <row r="126" spans="1:14" ht="15.6" x14ac:dyDescent="0.3">
      <c r="A126" s="126">
        <f t="shared" ref="A126" si="3">A116+1</f>
        <v>12</v>
      </c>
      <c r="B126" s="34" t="s">
        <v>324</v>
      </c>
      <c r="C126" s="35" t="s">
        <v>17</v>
      </c>
      <c r="D126" s="36">
        <v>531181949.20699984</v>
      </c>
      <c r="E126" s="36">
        <v>514822369.68700182</v>
      </c>
      <c r="F126" s="36">
        <v>447679909.69000006</v>
      </c>
      <c r="G126" s="36">
        <v>50655305.434499994</v>
      </c>
      <c r="H126" s="36">
        <v>5069336.7999999989</v>
      </c>
      <c r="I126" s="36">
        <v>3626175.3000000003</v>
      </c>
      <c r="J126" s="36">
        <v>2253916.8199999998</v>
      </c>
      <c r="K126" s="36">
        <v>1652295.4900000002</v>
      </c>
      <c r="L126" s="36">
        <v>1170870.1625000001</v>
      </c>
      <c r="M126" s="36">
        <v>837691.34000000032</v>
      </c>
      <c r="N126" s="36">
        <v>1876868.6499999987</v>
      </c>
    </row>
    <row r="127" spans="1:14" ht="15.6" x14ac:dyDescent="0.3">
      <c r="B127" s="38" t="s">
        <v>324</v>
      </c>
      <c r="C127" s="39" t="s">
        <v>18</v>
      </c>
      <c r="D127" s="40">
        <v>519965344.55699992</v>
      </c>
      <c r="E127" s="40">
        <v>506023078.5870018</v>
      </c>
      <c r="F127" s="40">
        <v>441046702.98000002</v>
      </c>
      <c r="G127" s="40">
        <v>49628796.884499997</v>
      </c>
      <c r="H127" s="40">
        <v>4840083.6999999993</v>
      </c>
      <c r="I127" s="40">
        <v>3462998.14</v>
      </c>
      <c r="J127" s="40">
        <v>2073743.37</v>
      </c>
      <c r="K127" s="40">
        <v>1483547.7600000002</v>
      </c>
      <c r="L127" s="40">
        <v>1060282.1425000001</v>
      </c>
      <c r="M127" s="40">
        <v>714691.81000000029</v>
      </c>
      <c r="N127" s="40">
        <v>1712231.7999999989</v>
      </c>
    </row>
    <row r="128" spans="1:14" ht="15.6" x14ac:dyDescent="0.3">
      <c r="B128" s="34" t="s">
        <v>324</v>
      </c>
      <c r="C128" s="35" t="s">
        <v>19</v>
      </c>
      <c r="D128" s="36">
        <v>11216604.65</v>
      </c>
      <c r="E128" s="36">
        <v>8799291.0999999978</v>
      </c>
      <c r="F128" s="36">
        <v>6633206.709999999</v>
      </c>
      <c r="G128" s="36">
        <v>1026508.55</v>
      </c>
      <c r="H128" s="36">
        <v>229253.1</v>
      </c>
      <c r="I128" s="36">
        <v>163177.16</v>
      </c>
      <c r="J128" s="36">
        <v>180173.45</v>
      </c>
      <c r="K128" s="36">
        <v>168747.72999999998</v>
      </c>
      <c r="L128" s="36">
        <v>110588.01999999999</v>
      </c>
      <c r="M128" s="36">
        <v>122999.53000000003</v>
      </c>
      <c r="N128" s="36">
        <v>164636.84999999998</v>
      </c>
    </row>
    <row r="129" spans="2:14" ht="15.6" x14ac:dyDescent="0.3">
      <c r="B129" s="38" t="s">
        <v>324</v>
      </c>
      <c r="C129" s="39" t="s">
        <v>26</v>
      </c>
      <c r="D129" s="41"/>
      <c r="E129" s="42">
        <v>0.96920155222815607</v>
      </c>
      <c r="F129" s="42">
        <v>0.84279955363381653</v>
      </c>
      <c r="G129" s="42">
        <v>9.5363378801036389E-2</v>
      </c>
      <c r="H129" s="42">
        <v>9.5435035162019319E-3</v>
      </c>
      <c r="I129" s="42">
        <v>6.8266162007453533E-3</v>
      </c>
      <c r="J129" s="42">
        <v>4.2432104919319386E-3</v>
      </c>
      <c r="K129" s="42">
        <v>3.1106017297212528E-3</v>
      </c>
      <c r="L129" s="42">
        <v>2.2042732518452275E-3</v>
      </c>
      <c r="M129" s="42">
        <v>1.5770327686221032E-3</v>
      </c>
      <c r="N129" s="54">
        <v>3.5333818342320766E-3</v>
      </c>
    </row>
    <row r="130" spans="2:14" ht="15.6" x14ac:dyDescent="0.3">
      <c r="B130" s="34" t="s">
        <v>324</v>
      </c>
      <c r="C130" s="44" t="s">
        <v>27</v>
      </c>
      <c r="D130" s="45"/>
      <c r="E130" s="46">
        <v>0.97318616304731487</v>
      </c>
      <c r="F130" s="46">
        <v>0.84822326640973156</v>
      </c>
      <c r="G130" s="46">
        <v>9.5446355038878106E-2</v>
      </c>
      <c r="H130" s="46">
        <v>9.3084736332257941E-3</v>
      </c>
      <c r="I130" s="46">
        <v>6.6600556676530151E-3</v>
      </c>
      <c r="J130" s="46">
        <v>3.9882338154031936E-3</v>
      </c>
      <c r="K130" s="46">
        <v>2.8531666110631917E-3</v>
      </c>
      <c r="L130" s="46">
        <v>2.0391400188474853E-3</v>
      </c>
      <c r="M130" s="46">
        <v>1.3744989305179626E-3</v>
      </c>
      <c r="N130" s="55">
        <v>3.2929729219911496E-3</v>
      </c>
    </row>
    <row r="131" spans="2:14" ht="15.6" x14ac:dyDescent="0.3">
      <c r="B131" s="38" t="s">
        <v>324</v>
      </c>
      <c r="C131" s="47" t="s">
        <v>28</v>
      </c>
      <c r="D131" s="41"/>
      <c r="E131" s="42">
        <v>0.78448794216884499</v>
      </c>
      <c r="F131" s="42">
        <v>0.59137385304919332</v>
      </c>
      <c r="G131" s="42">
        <v>9.1516870036067469E-2</v>
      </c>
      <c r="H131" s="42">
        <v>2.0438725189444919E-2</v>
      </c>
      <c r="I131" s="57">
        <v>1.4547821296349248E-2</v>
      </c>
      <c r="J131" s="57">
        <v>1.6063100699550824E-2</v>
      </c>
      <c r="K131" s="57">
        <v>1.5044457326041172E-2</v>
      </c>
      <c r="L131" s="57">
        <v>9.8593133529048822E-3</v>
      </c>
      <c r="M131" s="57">
        <v>1.0965843393615556E-2</v>
      </c>
      <c r="N131" s="54">
        <v>1.4677957825677664E-2</v>
      </c>
    </row>
    <row r="132" spans="2:14" ht="16.2" thickBot="1" x14ac:dyDescent="0.35">
      <c r="B132" s="34" t="s">
        <v>324</v>
      </c>
      <c r="C132" s="48" t="s">
        <v>35</v>
      </c>
      <c r="D132" s="49"/>
      <c r="E132" s="49"/>
      <c r="F132" s="49"/>
      <c r="G132" s="52">
        <v>0.60663554719747081</v>
      </c>
      <c r="H132" s="58">
        <v>0.15433305446037809</v>
      </c>
      <c r="I132" s="59">
        <v>0.13054409897087621</v>
      </c>
      <c r="J132" s="59">
        <v>9.3325166802458726E-2</v>
      </c>
      <c r="K132" s="59">
        <v>7.545656772549518E-2</v>
      </c>
      <c r="L132" s="59">
        <v>5.7835001387550614E-2</v>
      </c>
      <c r="M132" s="59">
        <v>4.3917647742947187E-2</v>
      </c>
      <c r="N132" s="56">
        <v>0.10291854162081725</v>
      </c>
    </row>
    <row r="133" spans="2:14" ht="16.2" thickBot="1" x14ac:dyDescent="0.35">
      <c r="B133" s="28"/>
      <c r="C133" s="28"/>
      <c r="D133" s="28"/>
      <c r="E133" s="28"/>
      <c r="F133" s="28"/>
      <c r="G133" s="28"/>
      <c r="H133" s="28"/>
    </row>
    <row r="134" spans="2:14" ht="16.2" thickBot="1" x14ac:dyDescent="0.35">
      <c r="B134" s="28"/>
      <c r="C134" s="28"/>
      <c r="D134" s="28"/>
      <c r="E134" s="28"/>
      <c r="F134" s="29" t="s">
        <v>349</v>
      </c>
      <c r="G134" s="29" t="s">
        <v>350</v>
      </c>
      <c r="H134" s="29" t="s">
        <v>351</v>
      </c>
      <c r="I134" s="29" t="s">
        <v>352</v>
      </c>
      <c r="J134" s="29" t="s">
        <v>353</v>
      </c>
      <c r="K134" s="29" t="s">
        <v>354</v>
      </c>
      <c r="L134" s="29" t="s">
        <v>355</v>
      </c>
      <c r="M134" s="29" t="s">
        <v>356</v>
      </c>
      <c r="N134" s="29" t="s">
        <v>357</v>
      </c>
    </row>
    <row r="135" spans="2:14" ht="16.2" thickBot="1" x14ac:dyDescent="0.35">
      <c r="B135" s="28"/>
      <c r="C135" s="28"/>
      <c r="D135" s="28"/>
      <c r="E135" s="28"/>
      <c r="F135" s="29" t="s">
        <v>358</v>
      </c>
      <c r="G135" s="29" t="s">
        <v>359</v>
      </c>
      <c r="H135" s="29" t="s">
        <v>360</v>
      </c>
      <c r="I135" s="29" t="s">
        <v>361</v>
      </c>
      <c r="J135" s="29" t="s">
        <v>362</v>
      </c>
      <c r="K135" s="29" t="s">
        <v>363</v>
      </c>
      <c r="L135" s="29" t="s">
        <v>364</v>
      </c>
      <c r="M135" s="29" t="s">
        <v>365</v>
      </c>
      <c r="N135" s="29" t="s">
        <v>366</v>
      </c>
    </row>
    <row r="136" spans="2:14" ht="16.2" thickBot="1" x14ac:dyDescent="0.35">
      <c r="B136" s="28"/>
      <c r="C136" s="130" t="str">
        <f>"FY12 through FY"&amp;RIGHT($B$6,2)&amp;" Average Collection: Total"</f>
        <v>FY12 through FY24 Average Collection: Total</v>
      </c>
      <c r="D136" s="131"/>
      <c r="E136" s="132"/>
      <c r="F136" s="60">
        <v>0.84961053628363215</v>
      </c>
      <c r="G136" s="60">
        <v>9.7315009640860373E-2</v>
      </c>
      <c r="H136" s="60">
        <v>8.6135158276844564E-2</v>
      </c>
      <c r="I136" s="60">
        <v>5.6188172450922511E-3</v>
      </c>
      <c r="J136" s="60">
        <v>3.7770091316094751E-3</v>
      </c>
      <c r="K136" s="60">
        <v>2.7683798483164167E-3</v>
      </c>
      <c r="L136" s="60">
        <v>2.0119242404929337E-3</v>
      </c>
      <c r="M136" s="60">
        <v>1.4638796109030302E-3</v>
      </c>
      <c r="N136" s="60">
        <v>2.4648684309313933E-3</v>
      </c>
    </row>
    <row r="137" spans="2:14" ht="16.2" thickBot="1" x14ac:dyDescent="0.35">
      <c r="B137" s="28"/>
      <c r="C137" s="133" t="str">
        <f>"FY12 through FY"&amp;RIGHT($B$6,2)&amp;" Average Collection: Non SWO"</f>
        <v>FY12 through FY24 Average Collection: Non SWO</v>
      </c>
      <c r="D137" s="134"/>
      <c r="E137" s="135"/>
      <c r="F137" s="61">
        <v>0.85567049090696057</v>
      </c>
      <c r="G137" s="61">
        <v>9.7498408603991102E-2</v>
      </c>
      <c r="H137" s="61">
        <v>8.6045628142694841E-2</v>
      </c>
      <c r="I137" s="61">
        <v>5.2542059768799325E-3</v>
      </c>
      <c r="J137" s="61">
        <v>3.4650385609009192E-3</v>
      </c>
      <c r="K137" s="61">
        <v>2.5264405625998951E-3</v>
      </c>
      <c r="L137" s="61">
        <v>1.823948431475963E-3</v>
      </c>
      <c r="M137" s="61">
        <v>1.3263272831090306E-3</v>
      </c>
      <c r="N137" s="61">
        <v>2.246743413353488E-3</v>
      </c>
    </row>
    <row r="138" spans="2:14" ht="15.6" x14ac:dyDescent="0.3">
      <c r="B138" s="28"/>
      <c r="C138" s="130" t="str">
        <f>"FY12 through FY"&amp;RIGHT($B$6,2)&amp;" Average Collection: SWO"</f>
        <v>FY12 through FY24 Average Collection: SWO</v>
      </c>
      <c r="D138" s="131"/>
      <c r="E138" s="132"/>
      <c r="F138" s="60">
        <v>0.64572706007432668</v>
      </c>
      <c r="G138" s="60">
        <v>9.1500407479244761E-2</v>
      </c>
      <c r="H138" s="60">
        <v>8.7729362042596251E-2</v>
      </c>
      <c r="I138" s="60">
        <v>1.7518717067421093E-2</v>
      </c>
      <c r="J138" s="60">
        <v>1.4088759255404223E-2</v>
      </c>
      <c r="K138" s="60">
        <v>1.0851248938602918E-2</v>
      </c>
      <c r="L138" s="60">
        <v>8.2828818255339144E-3</v>
      </c>
      <c r="M138" s="60">
        <v>6.2126609146945025E-3</v>
      </c>
      <c r="N138" s="60">
        <v>9.8598023061569652E-3</v>
      </c>
    </row>
    <row r="139" spans="2:14" x14ac:dyDescent="0.3">
      <c r="B139" s="62"/>
      <c r="C139" s="62"/>
      <c r="D139" s="62"/>
      <c r="E139" s="62"/>
    </row>
  </sheetData>
  <mergeCells count="3">
    <mergeCell ref="C136:E136"/>
    <mergeCell ref="C137:E137"/>
    <mergeCell ref="C138:E13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7A8CD-F3E5-4525-92B7-A45F11D4AFF0}">
  <dimension ref="B1:H138"/>
  <sheetViews>
    <sheetView showGridLines="0" topLeftCell="A107" zoomScale="70" zoomScaleNormal="70" workbookViewId="0">
      <selection activeCell="C137" sqref="C137"/>
    </sheetView>
  </sheetViews>
  <sheetFormatPr defaultColWidth="8.88671875" defaultRowHeight="14.4" x14ac:dyDescent="0.3"/>
  <cols>
    <col min="1" max="1" width="8.88671875" style="27"/>
    <col min="2" max="2" width="11.109375" style="27" customWidth="1"/>
    <col min="3" max="4" width="28.44140625" style="27" customWidth="1"/>
    <col min="5" max="8" width="22.88671875" style="27" customWidth="1"/>
    <col min="9" max="9" width="8.88671875" style="27"/>
    <col min="10" max="10" width="11.33203125" style="27" bestFit="1" customWidth="1"/>
    <col min="11" max="16384" width="8.88671875" style="27"/>
  </cols>
  <sheetData>
    <row r="1" spans="2:8" ht="15" thickBot="1" x14ac:dyDescent="0.35"/>
    <row r="2" spans="2:8" ht="15" thickBot="1" x14ac:dyDescent="0.35">
      <c r="B2" s="63"/>
      <c r="C2" s="63"/>
      <c r="D2" s="63"/>
      <c r="E2" s="63"/>
      <c r="F2" s="64" t="s">
        <v>349</v>
      </c>
      <c r="G2" s="65" t="s">
        <v>449</v>
      </c>
      <c r="H2" s="66" t="s">
        <v>450</v>
      </c>
    </row>
    <row r="3" spans="2:8" ht="15" thickBot="1" x14ac:dyDescent="0.35">
      <c r="B3" s="63"/>
      <c r="C3" s="63"/>
      <c r="D3" s="63"/>
      <c r="E3" s="63"/>
      <c r="F3" s="67"/>
      <c r="G3" s="67"/>
      <c r="H3" s="67"/>
    </row>
    <row r="4" spans="2:8" ht="28.8" x14ac:dyDescent="0.3">
      <c r="B4" s="68" t="s">
        <v>0</v>
      </c>
      <c r="C4" s="69" t="s">
        <v>1</v>
      </c>
      <c r="D4" s="69" t="s">
        <v>15</v>
      </c>
      <c r="E4" s="69" t="s">
        <v>367</v>
      </c>
      <c r="F4" s="32" t="str">
        <f>B5&amp;" (Payments &lt;=12 Months)"</f>
        <v>FY24 (Payments &lt;=12 Months)</v>
      </c>
      <c r="G4" s="32"/>
      <c r="H4" s="53"/>
    </row>
    <row r="5" spans="2:8" x14ac:dyDescent="0.3">
      <c r="B5" s="70" t="str">
        <f>Totals!B6</f>
        <v>FY24</v>
      </c>
      <c r="C5" s="71" t="s">
        <v>17</v>
      </c>
      <c r="D5" s="72">
        <f>Totals!D6</f>
        <v>769989263.86799991</v>
      </c>
      <c r="E5" s="72">
        <f>Totals!E6</f>
        <v>644394483.04519963</v>
      </c>
      <c r="F5" s="72">
        <f>Totals!F6</f>
        <v>644394483.04519963</v>
      </c>
      <c r="G5" s="73">
        <v>0</v>
      </c>
      <c r="H5" s="74">
        <f>SUM(Totals!H6:O6)</f>
        <v>0</v>
      </c>
    </row>
    <row r="6" spans="2:8" x14ac:dyDescent="0.3">
      <c r="B6" s="75" t="str">
        <f>Totals!B7</f>
        <v>FY24</v>
      </c>
      <c r="C6" s="76" t="s">
        <v>18</v>
      </c>
      <c r="D6" s="77">
        <f>Totals!D7</f>
        <v>749253742.15799999</v>
      </c>
      <c r="E6" s="77">
        <f>Totals!E7</f>
        <v>630538965.72519946</v>
      </c>
      <c r="F6" s="77">
        <f>Totals!F7</f>
        <v>630538965.72519946</v>
      </c>
      <c r="G6" s="78">
        <v>0</v>
      </c>
      <c r="H6" s="79">
        <f>SUM(Totals!H7:O7)</f>
        <v>0</v>
      </c>
    </row>
    <row r="7" spans="2:8" x14ac:dyDescent="0.3">
      <c r="B7" s="70" t="str">
        <f>Totals!B8</f>
        <v>FY24</v>
      </c>
      <c r="C7" s="71" t="s">
        <v>19</v>
      </c>
      <c r="D7" s="72">
        <f>Totals!D8</f>
        <v>20735521.710000001</v>
      </c>
      <c r="E7" s="72">
        <f>Totals!E8</f>
        <v>13855517.320000004</v>
      </c>
      <c r="F7" s="72">
        <f>Totals!F8</f>
        <v>13855517.320000004</v>
      </c>
      <c r="G7" s="73">
        <v>0</v>
      </c>
      <c r="H7" s="74">
        <f>SUM(Totals!H8:O8)</f>
        <v>0</v>
      </c>
    </row>
    <row r="8" spans="2:8" x14ac:dyDescent="0.3">
      <c r="B8" s="75" t="str">
        <f>Totals!B9</f>
        <v>FY24</v>
      </c>
      <c r="C8" s="76" t="s">
        <v>26</v>
      </c>
      <c r="D8" s="78">
        <v>0</v>
      </c>
      <c r="E8" s="80">
        <f>E5/D5</f>
        <v>0.83688762075476009</v>
      </c>
      <c r="F8" s="80">
        <f>F5/D5</f>
        <v>0.83688762075476009</v>
      </c>
      <c r="G8" s="78">
        <v>0</v>
      </c>
      <c r="H8" s="79">
        <v>0</v>
      </c>
    </row>
    <row r="9" spans="2:8" ht="15.6" x14ac:dyDescent="0.3">
      <c r="B9" s="70" t="str">
        <f>Totals!B10</f>
        <v>FY24</v>
      </c>
      <c r="C9" s="44" t="s">
        <v>27</v>
      </c>
      <c r="D9" s="73">
        <v>0</v>
      </c>
      <c r="E9" s="81">
        <f t="shared" ref="E9:E10" si="0">E6/D6</f>
        <v>0.84155597796431647</v>
      </c>
      <c r="F9" s="81">
        <f t="shared" ref="F9:F10" si="1">F6/D6</f>
        <v>0.84155597796431647</v>
      </c>
      <c r="G9" s="73">
        <v>0</v>
      </c>
      <c r="H9" s="74">
        <v>0</v>
      </c>
    </row>
    <row r="10" spans="2:8" ht="15.6" x14ac:dyDescent="0.3">
      <c r="B10" s="75" t="str">
        <f>Totals!B11</f>
        <v>FY24</v>
      </c>
      <c r="C10" s="47" t="s">
        <v>28</v>
      </c>
      <c r="D10" s="78">
        <v>0</v>
      </c>
      <c r="E10" s="80">
        <f t="shared" si="0"/>
        <v>0.66820201168692961</v>
      </c>
      <c r="F10" s="80">
        <f t="shared" si="1"/>
        <v>0.66820201168692961</v>
      </c>
      <c r="G10" s="78">
        <v>0</v>
      </c>
      <c r="H10" s="79">
        <v>0</v>
      </c>
    </row>
    <row r="11" spans="2:8" ht="15" thickBot="1" x14ac:dyDescent="0.35">
      <c r="B11" s="82" t="str">
        <f>Totals!B12</f>
        <v>FY24</v>
      </c>
      <c r="C11" s="83" t="s">
        <v>35</v>
      </c>
      <c r="D11" s="84">
        <v>0</v>
      </c>
      <c r="E11" s="84">
        <v>0</v>
      </c>
      <c r="F11" s="84">
        <v>0</v>
      </c>
      <c r="G11" s="84">
        <v>0</v>
      </c>
      <c r="H11" s="85">
        <v>0</v>
      </c>
    </row>
    <row r="12" spans="2:8" x14ac:dyDescent="0.3">
      <c r="B12" s="63"/>
      <c r="C12" s="63" t="s">
        <v>451</v>
      </c>
      <c r="D12" s="86"/>
      <c r="E12" s="86"/>
      <c r="F12" s="86"/>
      <c r="G12" s="86"/>
      <c r="H12" s="86"/>
    </row>
    <row r="13" spans="2:8" ht="15" thickBot="1" x14ac:dyDescent="0.35">
      <c r="B13" s="63"/>
      <c r="C13" s="63"/>
      <c r="D13" s="63"/>
      <c r="E13" s="63"/>
      <c r="F13" s="67"/>
      <c r="G13" s="67"/>
      <c r="H13" s="67"/>
    </row>
    <row r="14" spans="2:8" ht="28.8" x14ac:dyDescent="0.3">
      <c r="B14" s="68" t="s">
        <v>0</v>
      </c>
      <c r="C14" s="69" t="s">
        <v>1</v>
      </c>
      <c r="D14" s="69" t="s">
        <v>15</v>
      </c>
      <c r="E14" s="69" t="s">
        <v>367</v>
      </c>
      <c r="F14" s="32" t="str">
        <f>B15&amp;" (Payments &lt;=12 Months)"</f>
        <v>FY23 (Payments &lt;=12 Months)</v>
      </c>
      <c r="G14" s="32" t="str">
        <f>"FY" &amp; RIGHT(B15,2)+1 &amp; " (Payments 13-24 Months)"</f>
        <v>FY24 (Payments 13-24 Months)</v>
      </c>
      <c r="H14" s="53"/>
    </row>
    <row r="15" spans="2:8" x14ac:dyDescent="0.3">
      <c r="B15" s="70" t="str">
        <f>Totals!B16</f>
        <v>FY23</v>
      </c>
      <c r="C15" s="71" t="s">
        <v>17</v>
      </c>
      <c r="D15" s="72">
        <f>Totals!D16</f>
        <v>730754963.66999996</v>
      </c>
      <c r="E15" s="72">
        <f>Totals!E16</f>
        <v>687364566.11999857</v>
      </c>
      <c r="F15" s="72">
        <f>Totals!F16</f>
        <v>608233778.2524991</v>
      </c>
      <c r="G15" s="87">
        <f>Totals!G16</f>
        <v>79130787.867499918</v>
      </c>
      <c r="H15" s="74">
        <f>SUM(Totals!H16:O16)</f>
        <v>0</v>
      </c>
    </row>
    <row r="16" spans="2:8" x14ac:dyDescent="0.3">
      <c r="B16" s="75" t="str">
        <f>Totals!B17</f>
        <v>FY23</v>
      </c>
      <c r="C16" s="76" t="s">
        <v>18</v>
      </c>
      <c r="D16" s="77">
        <f>Totals!D17</f>
        <v>711206523.07000005</v>
      </c>
      <c r="E16" s="77">
        <f>Totals!E17</f>
        <v>672083963.14999855</v>
      </c>
      <c r="F16" s="77">
        <f>Totals!F17</f>
        <v>594843526.82249916</v>
      </c>
      <c r="G16" s="88">
        <f>Totals!G17</f>
        <v>77240436.327499926</v>
      </c>
      <c r="H16" s="79">
        <f>SUM(Totals!H17:O17)</f>
        <v>0</v>
      </c>
    </row>
    <row r="17" spans="2:8" x14ac:dyDescent="0.3">
      <c r="B17" s="70" t="str">
        <f>Totals!B18</f>
        <v>FY23</v>
      </c>
      <c r="C17" s="71" t="s">
        <v>19</v>
      </c>
      <c r="D17" s="72">
        <f>Totals!D18</f>
        <v>19548440.599999998</v>
      </c>
      <c r="E17" s="72">
        <f>Totals!E18</f>
        <v>15280602.970000003</v>
      </c>
      <c r="F17" s="72">
        <f>Totals!F18</f>
        <v>13390251.430000002</v>
      </c>
      <c r="G17" s="87">
        <f>Totals!G18</f>
        <v>1890351.54</v>
      </c>
      <c r="H17" s="74">
        <f>SUM(Totals!H18:O18)</f>
        <v>0</v>
      </c>
    </row>
    <row r="18" spans="2:8" x14ac:dyDescent="0.3">
      <c r="B18" s="75" t="str">
        <f>Totals!B19</f>
        <v>FY23</v>
      </c>
      <c r="C18" s="76" t="s">
        <v>26</v>
      </c>
      <c r="D18" s="78">
        <v>0</v>
      </c>
      <c r="E18" s="80">
        <f>E15/D15</f>
        <v>0.94062250726004515</v>
      </c>
      <c r="F18" s="80">
        <f>F15/D15</f>
        <v>0.83233615711322084</v>
      </c>
      <c r="G18" s="89">
        <f>G15/D15</f>
        <v>0.10828635014682489</v>
      </c>
      <c r="H18" s="79">
        <v>0</v>
      </c>
    </row>
    <row r="19" spans="2:8" ht="15.6" x14ac:dyDescent="0.3">
      <c r="B19" s="70" t="str">
        <f>Totals!B20</f>
        <v>FY23</v>
      </c>
      <c r="C19" s="44" t="s">
        <v>27</v>
      </c>
      <c r="D19" s="73">
        <v>0</v>
      </c>
      <c r="E19" s="81">
        <f t="shared" ref="E19:E20" si="2">E16/D16</f>
        <v>0.94499128080107486</v>
      </c>
      <c r="F19" s="81">
        <f t="shared" ref="F19" si="3">F16/D16</f>
        <v>0.83638648905354884</v>
      </c>
      <c r="G19" s="90">
        <f t="shared" ref="G19:G20" si="4">G16/D16</f>
        <v>0.10860479174752674</v>
      </c>
      <c r="H19" s="74">
        <v>0</v>
      </c>
    </row>
    <row r="20" spans="2:8" ht="15.6" x14ac:dyDescent="0.3">
      <c r="B20" s="75" t="str">
        <f>Totals!B21</f>
        <v>FY23</v>
      </c>
      <c r="C20" s="47" t="s">
        <v>28</v>
      </c>
      <c r="D20" s="78">
        <v>0</v>
      </c>
      <c r="E20" s="80">
        <f t="shared" si="2"/>
        <v>0.78167887058981089</v>
      </c>
      <c r="F20" s="80">
        <f>F17/D17</f>
        <v>0.68497798387048858</v>
      </c>
      <c r="G20" s="89">
        <f t="shared" si="4"/>
        <v>9.6700886719322268E-2</v>
      </c>
      <c r="H20" s="79">
        <v>0</v>
      </c>
    </row>
    <row r="21" spans="2:8" ht="15" thickBot="1" x14ac:dyDescent="0.35">
      <c r="B21" s="82" t="str">
        <f>Totals!B22</f>
        <v>FY23</v>
      </c>
      <c r="C21" s="83" t="s">
        <v>35</v>
      </c>
      <c r="D21" s="84">
        <v>0</v>
      </c>
      <c r="E21" s="84">
        <v>0</v>
      </c>
      <c r="F21" s="84">
        <v>0</v>
      </c>
      <c r="G21" s="91">
        <f>Totals!G22</f>
        <v>0.6458539198576585</v>
      </c>
      <c r="H21" s="85">
        <v>0</v>
      </c>
    </row>
    <row r="22" spans="2:8" x14ac:dyDescent="0.3">
      <c r="B22" s="63"/>
      <c r="C22" s="63" t="s">
        <v>451</v>
      </c>
      <c r="D22" s="86"/>
      <c r="E22" s="86"/>
      <c r="F22" s="86"/>
      <c r="G22" s="86"/>
      <c r="H22" s="86"/>
    </row>
    <row r="23" spans="2:8" ht="15" thickBot="1" x14ac:dyDescent="0.35">
      <c r="B23" s="63"/>
      <c r="C23" s="63"/>
      <c r="D23" s="63"/>
      <c r="E23" s="63"/>
      <c r="F23" s="67"/>
      <c r="G23" s="67"/>
      <c r="H23" s="67"/>
    </row>
    <row r="24" spans="2:8" ht="57" customHeight="1" x14ac:dyDescent="0.3">
      <c r="B24" s="68" t="s">
        <v>0</v>
      </c>
      <c r="C24" s="69" t="s">
        <v>1</v>
      </c>
      <c r="D24" s="69" t="s">
        <v>15</v>
      </c>
      <c r="E24" s="69" t="s">
        <v>367</v>
      </c>
      <c r="F24" s="32" t="str">
        <f>B25&amp;" (Payments &lt;=12 Months)"</f>
        <v>FY22 (Payments &lt;=12 Months)</v>
      </c>
      <c r="G24" s="32" t="str">
        <f>"FY" &amp; RIGHT(B25,2)+1 &amp; " (Payments 13-24 Months)"</f>
        <v>FY23 (Payments 13-24 Months)</v>
      </c>
      <c r="H24" s="53" t="str">
        <f>"FY" &amp; RIGHT(B25,2)+2 &amp; " and beyond (Payments 25 or more Months)"</f>
        <v>FY24 and beyond (Payments 25 or more Months)</v>
      </c>
    </row>
    <row r="25" spans="2:8" x14ac:dyDescent="0.3">
      <c r="B25" s="70" t="str">
        <f>Totals!B26</f>
        <v>FY22</v>
      </c>
      <c r="C25" s="71" t="s">
        <v>17</v>
      </c>
      <c r="D25" s="72">
        <f>Totals!D26</f>
        <v>685866886.921</v>
      </c>
      <c r="E25" s="72">
        <f>Totals!E26</f>
        <v>656207402.39299941</v>
      </c>
      <c r="F25" s="72">
        <f>Totals!F26</f>
        <v>574978638.35829937</v>
      </c>
      <c r="G25" s="87">
        <f>Totals!G26</f>
        <v>74052923.404699951</v>
      </c>
      <c r="H25" s="74">
        <f>SUM(Totals!H26:O26)</f>
        <v>7175840.6300000045</v>
      </c>
    </row>
    <row r="26" spans="2:8" x14ac:dyDescent="0.3">
      <c r="B26" s="75" t="str">
        <f>Totals!B27</f>
        <v>FY22</v>
      </c>
      <c r="C26" s="76" t="s">
        <v>18</v>
      </c>
      <c r="D26" s="77">
        <f>Totals!D27</f>
        <v>667622949.79099989</v>
      </c>
      <c r="E26" s="77">
        <f>Totals!E27</f>
        <v>641412526.12299931</v>
      </c>
      <c r="F26" s="77">
        <f>Totals!F27</f>
        <v>562456687.35829937</v>
      </c>
      <c r="G26" s="88">
        <f>Totals!G27</f>
        <v>72175897.084699959</v>
      </c>
      <c r="H26" s="79">
        <f>SUM(Totals!H27:O27)</f>
        <v>6779941.6800000044</v>
      </c>
    </row>
    <row r="27" spans="2:8" x14ac:dyDescent="0.3">
      <c r="B27" s="70" t="str">
        <f>Totals!B28</f>
        <v>FY22</v>
      </c>
      <c r="C27" s="71" t="s">
        <v>19</v>
      </c>
      <c r="D27" s="72">
        <f>Totals!D28</f>
        <v>18243937.129999999</v>
      </c>
      <c r="E27" s="72">
        <f>Totals!E28</f>
        <v>14794876.270000007</v>
      </c>
      <c r="F27" s="72">
        <f>Totals!F28</f>
        <v>12521951.000000006</v>
      </c>
      <c r="G27" s="87">
        <f>Totals!G28</f>
        <v>1877026.3200000005</v>
      </c>
      <c r="H27" s="74">
        <f>SUM(Totals!H28:O28)</f>
        <v>395898.95</v>
      </c>
    </row>
    <row r="28" spans="2:8" x14ac:dyDescent="0.3">
      <c r="B28" s="75" t="str">
        <f>Totals!B29</f>
        <v>FY22</v>
      </c>
      <c r="C28" s="76" t="s">
        <v>26</v>
      </c>
      <c r="D28" s="78">
        <v>0</v>
      </c>
      <c r="E28" s="80">
        <f>E25/D25</f>
        <v>0.9567562086848248</v>
      </c>
      <c r="F28" s="80">
        <f>F25/D25</f>
        <v>0.83832395078802946</v>
      </c>
      <c r="G28" s="89">
        <f t="shared" ref="G28:H30" si="5">G25/D25</f>
        <v>0.10796981865845576</v>
      </c>
      <c r="H28" s="89">
        <f t="shared" si="5"/>
        <v>1.093532411221175E-2</v>
      </c>
    </row>
    <row r="29" spans="2:8" ht="15.6" x14ac:dyDescent="0.3">
      <c r="B29" s="70" t="str">
        <f>Totals!B30</f>
        <v>FY22</v>
      </c>
      <c r="C29" s="44" t="s">
        <v>27</v>
      </c>
      <c r="D29" s="73">
        <v>0</v>
      </c>
      <c r="E29" s="92">
        <f>E26/D26</f>
        <v>0.96074067903716343</v>
      </c>
      <c r="F29" s="92">
        <f>F26/D26</f>
        <v>0.84247656185932052</v>
      </c>
      <c r="G29" s="93">
        <f t="shared" si="5"/>
        <v>0.10810877173604458</v>
      </c>
      <c r="H29" s="93">
        <f t="shared" si="5"/>
        <v>1.0570329396248588E-2</v>
      </c>
    </row>
    <row r="30" spans="2:8" ht="15.6" x14ac:dyDescent="0.3">
      <c r="B30" s="75" t="str">
        <f>Totals!B31</f>
        <v>FY22</v>
      </c>
      <c r="C30" s="47" t="s">
        <v>28</v>
      </c>
      <c r="D30" s="78">
        <v>0</v>
      </c>
      <c r="E30" s="80">
        <f>E27/D27</f>
        <v>0.81094755833550758</v>
      </c>
      <c r="F30" s="80">
        <f>F27/D27</f>
        <v>0.68636231920626045</v>
      </c>
      <c r="G30" s="89">
        <f t="shared" si="5"/>
        <v>0.10288493687656118</v>
      </c>
      <c r="H30" s="89">
        <f t="shared" si="5"/>
        <v>2.6759193032440266E-2</v>
      </c>
    </row>
    <row r="31" spans="2:8" ht="15" thickBot="1" x14ac:dyDescent="0.35">
      <c r="B31" s="82" t="str">
        <f>Totals!B32</f>
        <v>FY22</v>
      </c>
      <c r="C31" s="83" t="s">
        <v>35</v>
      </c>
      <c r="D31" s="84">
        <v>0</v>
      </c>
      <c r="E31" s="84">
        <v>0</v>
      </c>
      <c r="F31" s="84">
        <v>0</v>
      </c>
      <c r="G31" s="94">
        <f>G25/(D25-F25)</f>
        <v>0.6678157908033644</v>
      </c>
      <c r="H31" s="94">
        <f>H25/(D25-F25-G25)</f>
        <v>0.19480866801691318</v>
      </c>
    </row>
    <row r="32" spans="2:8" x14ac:dyDescent="0.3">
      <c r="B32" s="63"/>
      <c r="C32" s="63" t="s">
        <v>451</v>
      </c>
      <c r="D32" s="86"/>
      <c r="E32" s="86"/>
      <c r="F32" s="86"/>
      <c r="G32" s="86"/>
      <c r="H32" s="86"/>
    </row>
    <row r="33" spans="2:8" ht="15" thickBot="1" x14ac:dyDescent="0.35">
      <c r="B33" s="63"/>
      <c r="C33" s="63"/>
      <c r="D33" s="63"/>
      <c r="E33" s="63"/>
      <c r="F33" s="67"/>
      <c r="G33" s="67"/>
      <c r="H33" s="67"/>
    </row>
    <row r="34" spans="2:8" ht="43.2" x14ac:dyDescent="0.3">
      <c r="B34" s="68" t="s">
        <v>0</v>
      </c>
      <c r="C34" s="69" t="s">
        <v>1</v>
      </c>
      <c r="D34" s="69" t="s">
        <v>15</v>
      </c>
      <c r="E34" s="69" t="s">
        <v>367</v>
      </c>
      <c r="F34" s="32" t="str">
        <f>B35&amp;" (Payments &lt;=12 Months)"</f>
        <v>FY21 (Payments &lt;=12 Months)</v>
      </c>
      <c r="G34" s="32" t="str">
        <f>"FY" &amp; RIGHT(B35,2)+1 &amp; " (Payments 13-24 Months)"</f>
        <v>FY22 (Payments 13-24 Months)</v>
      </c>
      <c r="H34" s="53" t="str">
        <f>"FY" &amp; RIGHT(B35,2)+2 &amp; " and beyond (Payments 25 or more Months)"</f>
        <v>FY23 and beyond (Payments 25 or more Months)</v>
      </c>
    </row>
    <row r="35" spans="2:8" x14ac:dyDescent="0.3">
      <c r="B35" s="70" t="str">
        <f>Totals!B36</f>
        <v>FY21</v>
      </c>
      <c r="C35" s="71" t="s">
        <v>17</v>
      </c>
      <c r="D35" s="72">
        <f>Totals!D36</f>
        <v>664705432.62</v>
      </c>
      <c r="E35" s="72">
        <f>Totals!E36</f>
        <v>642188245.26699948</v>
      </c>
      <c r="F35" s="72">
        <f>Totals!F36</f>
        <v>560406858.84890032</v>
      </c>
      <c r="G35" s="95">
        <f>Totals!G36</f>
        <v>69674036.728099942</v>
      </c>
      <c r="H35" s="74">
        <f>SUM(Totals!H36:O36)</f>
        <v>12107349.690000005</v>
      </c>
    </row>
    <row r="36" spans="2:8" x14ac:dyDescent="0.3">
      <c r="B36" s="75" t="str">
        <f>Totals!B37</f>
        <v>FY21</v>
      </c>
      <c r="C36" s="76" t="s">
        <v>18</v>
      </c>
      <c r="D36" s="77">
        <f>Totals!D37</f>
        <v>645394438.65999997</v>
      </c>
      <c r="E36" s="77">
        <f>Totals!E37</f>
        <v>626639036.66699958</v>
      </c>
      <c r="F36" s="77">
        <f>Totals!F37</f>
        <v>547634981.1189003</v>
      </c>
      <c r="G36" s="96">
        <f>Totals!G37</f>
        <v>67652959.67809996</v>
      </c>
      <c r="H36" s="79">
        <f>SUM(Totals!H37:O37)</f>
        <v>11351095.870000005</v>
      </c>
    </row>
    <row r="37" spans="2:8" x14ac:dyDescent="0.3">
      <c r="B37" s="70" t="str">
        <f>Totals!B38</f>
        <v>FY21</v>
      </c>
      <c r="C37" s="71" t="s">
        <v>19</v>
      </c>
      <c r="D37" s="72">
        <f>Totals!D38</f>
        <v>19310993.960000001</v>
      </c>
      <c r="E37" s="72">
        <f>Totals!E38</f>
        <v>15549208.600000011</v>
      </c>
      <c r="F37" s="72">
        <f>Totals!F38</f>
        <v>12771877.730000002</v>
      </c>
      <c r="G37" s="95">
        <f>Totals!G38</f>
        <v>2021077.0500000005</v>
      </c>
      <c r="H37" s="74">
        <f>SUM(Totals!H38:O38)</f>
        <v>756253.82000000018</v>
      </c>
    </row>
    <row r="38" spans="2:8" x14ac:dyDescent="0.3">
      <c r="B38" s="75" t="str">
        <f>Totals!B39</f>
        <v>FY21</v>
      </c>
      <c r="C38" s="76" t="s">
        <v>26</v>
      </c>
      <c r="D38" s="78">
        <v>0</v>
      </c>
      <c r="E38" s="80">
        <f>E35/D35</f>
        <v>0.96612456247837952</v>
      </c>
      <c r="F38" s="80">
        <f>F35/D35</f>
        <v>0.84309053506604137</v>
      </c>
      <c r="G38" s="89">
        <f>G35/D35</f>
        <v>0.10481941820976709</v>
      </c>
      <c r="H38" s="97">
        <f>H35/D35</f>
        <v>1.8214609202572226E-2</v>
      </c>
    </row>
    <row r="39" spans="2:8" ht="15.6" x14ac:dyDescent="0.3">
      <c r="B39" s="70" t="str">
        <f>Totals!B40</f>
        <v>FY21</v>
      </c>
      <c r="C39" s="44" t="s">
        <v>27</v>
      </c>
      <c r="D39" s="73">
        <v>0</v>
      </c>
      <c r="E39" s="92">
        <f>E36/D36</f>
        <v>0.97093962874557571</v>
      </c>
      <c r="F39" s="92">
        <f>F36/D36</f>
        <v>0.84852757990280681</v>
      </c>
      <c r="G39" s="93">
        <f>G36/D36</f>
        <v>0.10482420613751244</v>
      </c>
      <c r="H39" s="98">
        <f>H36/D36</f>
        <v>1.7587842705257446E-2</v>
      </c>
    </row>
    <row r="40" spans="2:8" ht="15.6" x14ac:dyDescent="0.3">
      <c r="B40" s="75" t="str">
        <f>Totals!B41</f>
        <v>FY21</v>
      </c>
      <c r="C40" s="47" t="s">
        <v>28</v>
      </c>
      <c r="D40" s="78">
        <v>0</v>
      </c>
      <c r="E40" s="80">
        <f>E37/D37</f>
        <v>0.80519980650441936</v>
      </c>
      <c r="F40" s="80">
        <f>F37/D37</f>
        <v>0.66137857825729451</v>
      </c>
      <c r="G40" s="89">
        <f>G37/D37</f>
        <v>0.1046594004527357</v>
      </c>
      <c r="H40" s="97">
        <f>H37/D37</f>
        <v>3.916182779438869E-2</v>
      </c>
    </row>
    <row r="41" spans="2:8" ht="15" thickBot="1" x14ac:dyDescent="0.35">
      <c r="B41" s="70" t="str">
        <f>Totals!B42</f>
        <v>FY21</v>
      </c>
      <c r="C41" s="83" t="s">
        <v>35</v>
      </c>
      <c r="D41" s="84">
        <v>0</v>
      </c>
      <c r="E41" s="84">
        <v>0</v>
      </c>
      <c r="F41" s="84">
        <v>0</v>
      </c>
      <c r="G41" s="94">
        <f>G35/(D35-F35)</f>
        <v>0.66802482727147383</v>
      </c>
      <c r="H41" s="99">
        <f>H35/(D35-F35-G35)</f>
        <v>0.34967542453965672</v>
      </c>
    </row>
    <row r="42" spans="2:8" x14ac:dyDescent="0.3">
      <c r="B42" s="63"/>
      <c r="C42" s="63" t="s">
        <v>451</v>
      </c>
      <c r="D42" s="86"/>
      <c r="E42" s="86"/>
      <c r="F42" s="86"/>
      <c r="G42" s="86"/>
      <c r="H42" s="86"/>
    </row>
    <row r="43" spans="2:8" ht="15" thickBot="1" x14ac:dyDescent="0.35">
      <c r="B43" s="63"/>
      <c r="C43" s="63"/>
      <c r="D43" s="63"/>
      <c r="E43" s="63"/>
      <c r="F43" s="63"/>
      <c r="G43" s="63"/>
      <c r="H43" s="63"/>
    </row>
    <row r="44" spans="2:8" ht="43.2" x14ac:dyDescent="0.3">
      <c r="B44" s="68" t="s">
        <v>0</v>
      </c>
      <c r="C44" s="69" t="s">
        <v>1</v>
      </c>
      <c r="D44" s="69" t="s">
        <v>15</v>
      </c>
      <c r="E44" s="69" t="s">
        <v>367</v>
      </c>
      <c r="F44" s="32" t="str">
        <f>B45&amp;" (Payments &lt;=12 Months)"</f>
        <v>FY20 (Payments &lt;=12 Months)</v>
      </c>
      <c r="G44" s="32" t="str">
        <f>"FY" &amp; RIGHT(B45,2)+1 &amp; " (Payments 13-24 Months)"</f>
        <v>FY21 (Payments 13-24 Months)</v>
      </c>
      <c r="H44" s="53" t="str">
        <f>"FY" &amp; RIGHT(B45,2)+2 &amp; " and beyond (Payments 25 or more Months)"</f>
        <v>FY22 and beyond (Payments 25 or more Months)</v>
      </c>
    </row>
    <row r="45" spans="2:8" x14ac:dyDescent="0.3">
      <c r="B45" s="70" t="str">
        <f>Totals!B46</f>
        <v>FY20</v>
      </c>
      <c r="C45" s="71" t="s">
        <v>17</v>
      </c>
      <c r="D45" s="72">
        <f>Totals!D46</f>
        <v>665658389.84339988</v>
      </c>
      <c r="E45" s="72">
        <f>Totals!E46</f>
        <v>647419487.5400002</v>
      </c>
      <c r="F45" s="72">
        <f>Totals!F46</f>
        <v>563024788.03550029</v>
      </c>
      <c r="G45" s="95">
        <f>Totals!G46</f>
        <v>70425386.754500046</v>
      </c>
      <c r="H45" s="100">
        <f>SUM(Totals!H46:O46)</f>
        <v>13969312.750000002</v>
      </c>
    </row>
    <row r="46" spans="2:8" x14ac:dyDescent="0.3">
      <c r="B46" s="75" t="str">
        <f>Totals!B47</f>
        <v>FY20</v>
      </c>
      <c r="C46" s="76" t="s">
        <v>18</v>
      </c>
      <c r="D46" s="77">
        <f>Totals!D47</f>
        <v>647228090.56340003</v>
      </c>
      <c r="E46" s="77">
        <f>Totals!E47</f>
        <v>631536577.25999999</v>
      </c>
      <c r="F46" s="77">
        <f>Totals!F47</f>
        <v>550317775.11550021</v>
      </c>
      <c r="G46" s="96">
        <f>Totals!G47</f>
        <v>68346775.144500047</v>
      </c>
      <c r="H46" s="101">
        <f>SUM(Totals!H47:O47)</f>
        <v>12872027.000000002</v>
      </c>
    </row>
    <row r="47" spans="2:8" x14ac:dyDescent="0.3">
      <c r="B47" s="70" t="str">
        <f>Totals!B48</f>
        <v>FY20</v>
      </c>
      <c r="C47" s="71" t="s">
        <v>19</v>
      </c>
      <c r="D47" s="72">
        <f>Totals!D48</f>
        <v>18430299.280000001</v>
      </c>
      <c r="E47" s="72">
        <f>Totals!E48</f>
        <v>15882910.280000001</v>
      </c>
      <c r="F47" s="72">
        <f>Totals!F48</f>
        <v>12707012.919999996</v>
      </c>
      <c r="G47" s="95">
        <f>Totals!G48</f>
        <v>2078611.6099999999</v>
      </c>
      <c r="H47" s="100">
        <f>SUM(Totals!H48:O48)</f>
        <v>1097285.7500000002</v>
      </c>
    </row>
    <row r="48" spans="2:8" x14ac:dyDescent="0.3">
      <c r="B48" s="75" t="str">
        <f>Totals!B49</f>
        <v>FY20</v>
      </c>
      <c r="C48" s="76" t="s">
        <v>26</v>
      </c>
      <c r="D48" s="78">
        <v>0</v>
      </c>
      <c r="E48" s="80">
        <f>E45/D45</f>
        <v>0.97260020668005032</v>
      </c>
      <c r="F48" s="80">
        <f>F45/D45</f>
        <v>0.84581640767414534</v>
      </c>
      <c r="G48" s="89">
        <f>G45/D45</f>
        <v>0.10579809077606314</v>
      </c>
      <c r="H48" s="97">
        <f>H45/D45</f>
        <v>2.0985708229841984E-2</v>
      </c>
    </row>
    <row r="49" spans="2:8" ht="15.6" x14ac:dyDescent="0.3">
      <c r="B49" s="70" t="str">
        <f>Totals!B50</f>
        <v>FY20</v>
      </c>
      <c r="C49" s="44" t="s">
        <v>27</v>
      </c>
      <c r="D49" s="73">
        <v>0</v>
      </c>
      <c r="E49" s="92">
        <f>E46/D46</f>
        <v>0.97575582158410201</v>
      </c>
      <c r="F49" s="92">
        <f>F46/D46</f>
        <v>0.85026868138009715</v>
      </c>
      <c r="G49" s="93">
        <f>G46/D46</f>
        <v>0.10559921014090326</v>
      </c>
      <c r="H49" s="98">
        <f>H46/D46</f>
        <v>1.9887930063102084E-2</v>
      </c>
    </row>
    <row r="50" spans="2:8" ht="15.6" x14ac:dyDescent="0.3">
      <c r="B50" s="75" t="str">
        <f>Totals!B51</f>
        <v>FY20</v>
      </c>
      <c r="C50" s="47" t="s">
        <v>28</v>
      </c>
      <c r="D50" s="78">
        <v>0</v>
      </c>
      <c r="E50" s="80">
        <f>E47/D47</f>
        <v>0.86178254832983914</v>
      </c>
      <c r="F50" s="80">
        <f>F47/D47</f>
        <v>0.68946318922716898</v>
      </c>
      <c r="G50" s="89">
        <f>G47/D47</f>
        <v>0.11278230366316655</v>
      </c>
      <c r="H50" s="97">
        <f>H47/D47</f>
        <v>5.9537055439503432E-2</v>
      </c>
    </row>
    <row r="51" spans="2:8" ht="15" thickBot="1" x14ac:dyDescent="0.35">
      <c r="B51" s="82" t="str">
        <f>Totals!B52</f>
        <v>FY20</v>
      </c>
      <c r="C51" s="83" t="s">
        <v>35</v>
      </c>
      <c r="D51" s="84">
        <v>0</v>
      </c>
      <c r="E51" s="84">
        <v>0</v>
      </c>
      <c r="F51" s="84">
        <v>0</v>
      </c>
      <c r="G51" s="94">
        <f>G45/(D45-F45)</f>
        <v>0.68618255146414908</v>
      </c>
      <c r="H51" s="99">
        <f>H45/(D45-F45-G45)</f>
        <v>0.43371893558334751</v>
      </c>
    </row>
    <row r="52" spans="2:8" x14ac:dyDescent="0.3">
      <c r="B52" s="63"/>
      <c r="C52" s="63" t="s">
        <v>451</v>
      </c>
      <c r="D52" s="63"/>
      <c r="E52" s="63"/>
      <c r="F52" s="63"/>
      <c r="G52" s="63"/>
      <c r="H52" s="63"/>
    </row>
    <row r="53" spans="2:8" ht="15" thickBot="1" x14ac:dyDescent="0.35">
      <c r="B53" s="63"/>
      <c r="C53" s="63"/>
      <c r="D53" s="63"/>
      <c r="E53" s="63"/>
      <c r="F53" s="63"/>
      <c r="G53" s="63"/>
      <c r="H53" s="63"/>
    </row>
    <row r="54" spans="2:8" ht="43.2" x14ac:dyDescent="0.3">
      <c r="B54" s="68" t="s">
        <v>0</v>
      </c>
      <c r="C54" s="69" t="s">
        <v>1</v>
      </c>
      <c r="D54" s="69" t="s">
        <v>15</v>
      </c>
      <c r="E54" s="69" t="s">
        <v>367</v>
      </c>
      <c r="F54" s="32" t="str">
        <f>B55&amp;" (Payments &lt;=12 Months)"</f>
        <v>FY19 (Payments &lt;=12 Months)</v>
      </c>
      <c r="G54" s="32" t="str">
        <f>"FY" &amp; RIGHT(B55,2)+1 &amp; " (Payments 13-24 Months)"</f>
        <v>FY20 (Payments 13-24 Months)</v>
      </c>
      <c r="H54" s="53" t="str">
        <f>"FY" &amp; RIGHT(B55,2)+2 &amp; " and beyond (Payments 25 or more Months)"</f>
        <v>FY21 and beyond (Payments 25 or more Months)</v>
      </c>
    </row>
    <row r="55" spans="2:8" x14ac:dyDescent="0.3">
      <c r="B55" s="70" t="str">
        <f>Totals!B56</f>
        <v>FY19</v>
      </c>
      <c r="C55" s="71" t="s">
        <v>17</v>
      </c>
      <c r="D55" s="72">
        <f>Totals!D56</f>
        <v>659751544.18460011</v>
      </c>
      <c r="E55" s="72">
        <f>Totals!E56</f>
        <v>647220471.73749924</v>
      </c>
      <c r="F55" s="72">
        <f>Totals!F56</f>
        <v>571145789.40299988</v>
      </c>
      <c r="G55" s="102">
        <f>Totals!G56</f>
        <v>64812239.824500047</v>
      </c>
      <c r="H55" s="100">
        <f>SUM(Totals!H56:O56)</f>
        <v>11262442.509999996</v>
      </c>
    </row>
    <row r="56" spans="2:8" x14ac:dyDescent="0.3">
      <c r="B56" s="75" t="str">
        <f>Totals!B57</f>
        <v>FY19</v>
      </c>
      <c r="C56" s="76" t="s">
        <v>18</v>
      </c>
      <c r="D56" s="77">
        <f>Totals!D57</f>
        <v>641441228.40460002</v>
      </c>
      <c r="E56" s="77">
        <f>Totals!E57</f>
        <v>631830976.68749917</v>
      </c>
      <c r="F56" s="77">
        <f>Totals!F57</f>
        <v>558686298.28299987</v>
      </c>
      <c r="G56" s="103">
        <f>Totals!G57</f>
        <v>63022452.02450005</v>
      </c>
      <c r="H56" s="101">
        <f>SUM(Totals!H57:K57)</f>
        <v>10122226.379999995</v>
      </c>
    </row>
    <row r="57" spans="2:8" x14ac:dyDescent="0.3">
      <c r="B57" s="70" t="str">
        <f>Totals!B58</f>
        <v>FY19</v>
      </c>
      <c r="C57" s="71" t="s">
        <v>19</v>
      </c>
      <c r="D57" s="72">
        <f>Totals!D58</f>
        <v>18310315.779999997</v>
      </c>
      <c r="E57" s="72">
        <f>Totals!E58</f>
        <v>15389495.049999995</v>
      </c>
      <c r="F57" s="72">
        <f>Totals!F58</f>
        <v>12459491.120000003</v>
      </c>
      <c r="G57" s="102">
        <f>Totals!G58</f>
        <v>1789787.8000000003</v>
      </c>
      <c r="H57" s="100">
        <f>SUM(Totals!H58:K58)</f>
        <v>1140216.1300000001</v>
      </c>
    </row>
    <row r="58" spans="2:8" x14ac:dyDescent="0.3">
      <c r="B58" s="75" t="str">
        <f>Totals!B59</f>
        <v>FY19</v>
      </c>
      <c r="C58" s="76" t="s">
        <v>26</v>
      </c>
      <c r="D58" s="78">
        <v>0</v>
      </c>
      <c r="E58" s="80">
        <f>E55/D55</f>
        <v>0.98100637647981825</v>
      </c>
      <c r="F58" s="80">
        <f>F55/D55</f>
        <v>0.86569829875713311</v>
      </c>
      <c r="G58" s="80">
        <f>G55/D55</f>
        <v>9.8237344642524121E-2</v>
      </c>
      <c r="H58" s="97">
        <f>H55/D55</f>
        <v>1.7070733080161972E-2</v>
      </c>
    </row>
    <row r="59" spans="2:8" ht="15.6" x14ac:dyDescent="0.3">
      <c r="B59" s="70" t="str">
        <f>Totals!B60</f>
        <v>FY19</v>
      </c>
      <c r="C59" s="44" t="s">
        <v>27</v>
      </c>
      <c r="D59" s="73">
        <v>0</v>
      </c>
      <c r="E59" s="92">
        <f>E56/D56</f>
        <v>0.98501772057745085</v>
      </c>
      <c r="F59" s="92">
        <f>F56/D56</f>
        <v>0.87098595092269149</v>
      </c>
      <c r="G59" s="92">
        <f>G56/D56</f>
        <v>9.8251327220188533E-2</v>
      </c>
      <c r="H59" s="98">
        <f>H56/D56</f>
        <v>1.5780442434572085E-2</v>
      </c>
    </row>
    <row r="60" spans="2:8" ht="15.6" x14ac:dyDescent="0.3">
      <c r="B60" s="75" t="str">
        <f>Totals!B61</f>
        <v>FY19</v>
      </c>
      <c r="C60" s="47" t="s">
        <v>28</v>
      </c>
      <c r="D60" s="78">
        <v>0</v>
      </c>
      <c r="E60" s="80">
        <f>E57/D57</f>
        <v>0.84048223061284622</v>
      </c>
      <c r="F60" s="80">
        <f>F57/D57</f>
        <v>0.68046292973326339</v>
      </c>
      <c r="G60" s="80">
        <f>G57/D57</f>
        <v>9.7747511375797833E-2</v>
      </c>
      <c r="H60" s="97">
        <f>H57/D57</f>
        <v>6.2271789503785403E-2</v>
      </c>
    </row>
    <row r="61" spans="2:8" ht="15" thickBot="1" x14ac:dyDescent="0.35">
      <c r="B61" s="82" t="str">
        <f>Totals!B62</f>
        <v>FY19</v>
      </c>
      <c r="C61" s="83" t="s">
        <v>35</v>
      </c>
      <c r="D61" s="84">
        <v>0</v>
      </c>
      <c r="E61" s="84">
        <v>0</v>
      </c>
      <c r="F61" s="84">
        <v>0</v>
      </c>
      <c r="G61" s="104">
        <f>G55/(D55-F55)</f>
        <v>0.7314676116043749</v>
      </c>
      <c r="H61" s="99">
        <f>H55/(D55-F55-G55)</f>
        <v>0.4733408464577944</v>
      </c>
    </row>
    <row r="62" spans="2:8" x14ac:dyDescent="0.3">
      <c r="B62" s="63"/>
      <c r="C62" s="63" t="s">
        <v>451</v>
      </c>
      <c r="D62" s="63"/>
      <c r="E62" s="63"/>
      <c r="F62" s="63"/>
      <c r="G62" s="63"/>
      <c r="H62" s="63"/>
    </row>
    <row r="63" spans="2:8" ht="15" thickBot="1" x14ac:dyDescent="0.35">
      <c r="B63" s="63"/>
      <c r="C63" s="63"/>
      <c r="D63" s="63"/>
      <c r="E63" s="63"/>
      <c r="F63" s="63"/>
      <c r="G63" s="63"/>
      <c r="H63" s="63"/>
    </row>
    <row r="64" spans="2:8" ht="43.2" x14ac:dyDescent="0.3">
      <c r="B64" s="105" t="s">
        <v>0</v>
      </c>
      <c r="C64" s="106" t="s">
        <v>1</v>
      </c>
      <c r="D64" s="106" t="s">
        <v>15</v>
      </c>
      <c r="E64" s="106" t="s">
        <v>367</v>
      </c>
      <c r="F64" s="32" t="str">
        <f>B65&amp;" (Payments &lt;=12 Months)"</f>
        <v>FY18 (Payments &lt;=12 Months)</v>
      </c>
      <c r="G64" s="32" t="str">
        <f>"FY" &amp; RIGHT(B65,2)+1 &amp; " (Payments 13-24 Months)"</f>
        <v>FY19 (Payments 13-24 Months)</v>
      </c>
      <c r="H64" s="53" t="str">
        <f>"FY" &amp; RIGHT(B65,2)+2 &amp; " and beyond (Payments 25 or more Months)"</f>
        <v>FY20 and beyond (Payments 25 or more Months)</v>
      </c>
    </row>
    <row r="65" spans="2:8" x14ac:dyDescent="0.3">
      <c r="B65" s="70" t="str">
        <f>Totals!B66</f>
        <v>FY18</v>
      </c>
      <c r="C65" s="71" t="s">
        <v>17</v>
      </c>
      <c r="D65" s="72">
        <f>Totals!D66</f>
        <v>657467650.3599999</v>
      </c>
      <c r="E65" s="72">
        <f>Totals!E66</f>
        <v>643566702.70750105</v>
      </c>
      <c r="F65" s="72">
        <f>Totals!F66</f>
        <v>568939347.57300007</v>
      </c>
      <c r="G65" s="102">
        <f>Totals!G66</f>
        <v>60427724.624499917</v>
      </c>
      <c r="H65" s="107">
        <f>SUM(Totals!H66:O66)</f>
        <v>14199630.509999996</v>
      </c>
    </row>
    <row r="66" spans="2:8" x14ac:dyDescent="0.3">
      <c r="B66" s="75" t="str">
        <f>Totals!B67</f>
        <v>FY18</v>
      </c>
      <c r="C66" s="76" t="s">
        <v>18</v>
      </c>
      <c r="D66" s="77">
        <f>Totals!D67</f>
        <v>638852415.1099999</v>
      </c>
      <c r="E66" s="77">
        <f>Totals!E67</f>
        <v>628351508.81750119</v>
      </c>
      <c r="F66" s="77">
        <f>Totals!F67</f>
        <v>556584664.17299998</v>
      </c>
      <c r="G66" s="103">
        <f>Totals!G67</f>
        <v>58771978.014499918</v>
      </c>
      <c r="H66" s="108">
        <f>SUM(Totals!H67:O67)</f>
        <v>12994866.629999997</v>
      </c>
    </row>
    <row r="67" spans="2:8" x14ac:dyDescent="0.3">
      <c r="B67" s="70" t="str">
        <f>Totals!B68</f>
        <v>FY18</v>
      </c>
      <c r="C67" s="71" t="s">
        <v>19</v>
      </c>
      <c r="D67" s="72">
        <f>Totals!D68</f>
        <v>18615235.250000004</v>
      </c>
      <c r="E67" s="72">
        <f>Totals!E68</f>
        <v>15215193.890000001</v>
      </c>
      <c r="F67" s="72">
        <f>Totals!F68</f>
        <v>12354683.399999999</v>
      </c>
      <c r="G67" s="102">
        <f>Totals!G68</f>
        <v>1655746.6100000003</v>
      </c>
      <c r="H67" s="107">
        <f>SUM(Totals!H68:O68)</f>
        <v>1204763.8800000001</v>
      </c>
    </row>
    <row r="68" spans="2:8" x14ac:dyDescent="0.3">
      <c r="B68" s="75" t="str">
        <f>Totals!B69</f>
        <v>FY18</v>
      </c>
      <c r="C68" s="76" t="s">
        <v>26</v>
      </c>
      <c r="D68" s="78">
        <v>0</v>
      </c>
      <c r="E68" s="80">
        <f>E65/D65</f>
        <v>0.97885683402843116</v>
      </c>
      <c r="F68" s="80">
        <f>F65/D65</f>
        <v>0.86534956854755407</v>
      </c>
      <c r="G68" s="80">
        <f>G65/D65</f>
        <v>9.1909806651950698E-2</v>
      </c>
      <c r="H68" s="109">
        <f>H65/D65</f>
        <v>2.1597458828924759E-2</v>
      </c>
    </row>
    <row r="69" spans="2:8" ht="15.6" x14ac:dyDescent="0.3">
      <c r="B69" s="70" t="str">
        <f>Totals!B70</f>
        <v>FY18</v>
      </c>
      <c r="C69" s="44" t="s">
        <v>27</v>
      </c>
      <c r="D69" s="73">
        <v>0</v>
      </c>
      <c r="E69" s="92">
        <f>E66/D66</f>
        <v>0.98356286046020402</v>
      </c>
      <c r="F69" s="92">
        <f>F66/D66</f>
        <v>0.87122573384521873</v>
      </c>
      <c r="G69" s="92">
        <f>G66/D66</f>
        <v>9.1996174115394624E-2</v>
      </c>
      <c r="H69" s="110">
        <f>H66/D66</f>
        <v>2.0340952499588647E-2</v>
      </c>
    </row>
    <row r="70" spans="2:8" ht="15.6" x14ac:dyDescent="0.3">
      <c r="B70" s="75" t="str">
        <f>Totals!B71</f>
        <v>FY18</v>
      </c>
      <c r="C70" s="47" t="s">
        <v>28</v>
      </c>
      <c r="D70" s="78">
        <v>0</v>
      </c>
      <c r="E70" s="80">
        <f>E67/D67</f>
        <v>0.81735168455633656</v>
      </c>
      <c r="F70" s="80">
        <f>F67/D67</f>
        <v>0.66368666493215533</v>
      </c>
      <c r="G70" s="80">
        <f>G67/D67</f>
        <v>8.8945779506063458E-2</v>
      </c>
      <c r="H70" s="109">
        <f>H67/D67</f>
        <v>6.4719240118117763E-2</v>
      </c>
    </row>
    <row r="71" spans="2:8" ht="15" thickBot="1" x14ac:dyDescent="0.35">
      <c r="B71" s="82" t="str">
        <f>Totals!B72</f>
        <v>FY18</v>
      </c>
      <c r="C71" s="83" t="s">
        <v>35</v>
      </c>
      <c r="D71" s="84">
        <v>0</v>
      </c>
      <c r="E71" s="84">
        <v>0</v>
      </c>
      <c r="F71" s="84">
        <v>0</v>
      </c>
      <c r="G71" s="104">
        <f>G65/(D65-F65)</f>
        <v>0.68258085518582412</v>
      </c>
      <c r="H71" s="111">
        <f>H65/(D65-F65-G65)</f>
        <v>0.50531453224508172</v>
      </c>
    </row>
    <row r="72" spans="2:8" x14ac:dyDescent="0.3">
      <c r="B72" s="63"/>
      <c r="C72" s="63" t="s">
        <v>451</v>
      </c>
      <c r="D72" s="63"/>
      <c r="E72" s="63"/>
      <c r="F72" s="63"/>
      <c r="G72" s="63"/>
      <c r="H72" s="63"/>
    </row>
    <row r="73" spans="2:8" ht="15" thickBot="1" x14ac:dyDescent="0.35">
      <c r="B73" s="63"/>
      <c r="C73" s="63"/>
      <c r="D73" s="63"/>
      <c r="E73" s="63"/>
      <c r="F73" s="63"/>
      <c r="G73" s="63"/>
      <c r="H73" s="63"/>
    </row>
    <row r="74" spans="2:8" ht="43.2" x14ac:dyDescent="0.3">
      <c r="B74" s="105" t="s">
        <v>0</v>
      </c>
      <c r="C74" s="106" t="s">
        <v>1</v>
      </c>
      <c r="D74" s="106" t="s">
        <v>15</v>
      </c>
      <c r="E74" s="106" t="s">
        <v>367</v>
      </c>
      <c r="F74" s="32" t="str">
        <f>B75&amp;" (Payments &lt;=12 Months)"</f>
        <v>FY17 (Payments &lt;=12 Months)</v>
      </c>
      <c r="G74" s="32" t="str">
        <f>"FY" &amp; RIGHT(B75,2)+1 &amp; " (Payments 13-24 Months)"</f>
        <v>FY18 (Payments 13-24 Months)</v>
      </c>
      <c r="H74" s="53" t="str">
        <f>"FY" &amp; RIGHT(B75,2)+2 &amp; " and beyond (Payments 25 or more Months)"</f>
        <v>FY19 and beyond (Payments 25 or more Months)</v>
      </c>
    </row>
    <row r="75" spans="2:8" x14ac:dyDescent="0.3">
      <c r="B75" s="70" t="str">
        <f>Totals!B76</f>
        <v>FY17</v>
      </c>
      <c r="C75" s="71" t="s">
        <v>17</v>
      </c>
      <c r="D75" s="72">
        <f>Totals!D76</f>
        <v>634146734.98000002</v>
      </c>
      <c r="E75" s="72">
        <f>Totals!E76</f>
        <v>621573293.24999928</v>
      </c>
      <c r="F75" s="72">
        <f>Totals!F76</f>
        <v>551935116.85549986</v>
      </c>
      <c r="G75" s="102">
        <f>Totals!G76</f>
        <v>54799531.014499962</v>
      </c>
      <c r="H75" s="107">
        <f>SUM(Totals!H76:O76)</f>
        <v>14838645.380000001</v>
      </c>
    </row>
    <row r="76" spans="2:8" x14ac:dyDescent="0.3">
      <c r="B76" s="75" t="str">
        <f>Totals!B77</f>
        <v>FY17</v>
      </c>
      <c r="C76" s="76" t="s">
        <v>18</v>
      </c>
      <c r="D76" s="77">
        <f>Totals!D77</f>
        <v>615277506.42000008</v>
      </c>
      <c r="E76" s="77">
        <f>Totals!E77</f>
        <v>606187152.79999936</v>
      </c>
      <c r="F76" s="77">
        <f>Totals!F77</f>
        <v>539538551.01549983</v>
      </c>
      <c r="G76" s="103">
        <f>Totals!G77</f>
        <v>53146224.774499953</v>
      </c>
      <c r="H76" s="108">
        <f>SUM(Totals!H77:O77)</f>
        <v>13502377.01</v>
      </c>
    </row>
    <row r="77" spans="2:8" x14ac:dyDescent="0.3">
      <c r="B77" s="70" t="str">
        <f>Totals!B78</f>
        <v>FY17</v>
      </c>
      <c r="C77" s="71" t="s">
        <v>19</v>
      </c>
      <c r="D77" s="72">
        <f>Totals!D78</f>
        <v>18869228.560000002</v>
      </c>
      <c r="E77" s="72">
        <f>Totals!E78</f>
        <v>15386140.450000001</v>
      </c>
      <c r="F77" s="72">
        <f>Totals!F78</f>
        <v>12396565.840000004</v>
      </c>
      <c r="G77" s="102">
        <f>Totals!G78</f>
        <v>1653306.2399999998</v>
      </c>
      <c r="H77" s="107">
        <f>SUM(Totals!H78:O78)</f>
        <v>1336268.3700000001</v>
      </c>
    </row>
    <row r="78" spans="2:8" x14ac:dyDescent="0.3">
      <c r="B78" s="75" t="str">
        <f>Totals!B79</f>
        <v>FY17</v>
      </c>
      <c r="C78" s="76" t="s">
        <v>26</v>
      </c>
      <c r="D78" s="78">
        <v>0</v>
      </c>
      <c r="E78" s="80">
        <f>E75/D75</f>
        <v>0.98017266188337737</v>
      </c>
      <c r="F78" s="80">
        <f>F75/D75</f>
        <v>0.87035868263660932</v>
      </c>
      <c r="G78" s="80">
        <f>G75/D75</f>
        <v>8.6414591437150981E-2</v>
      </c>
      <c r="H78" s="109">
        <f>H75/D75</f>
        <v>2.3399387809617894E-2</v>
      </c>
    </row>
    <row r="79" spans="2:8" ht="15.6" x14ac:dyDescent="0.3">
      <c r="B79" s="70" t="str">
        <f>Totals!B80</f>
        <v>FY17</v>
      </c>
      <c r="C79" s="44" t="s">
        <v>27</v>
      </c>
      <c r="D79" s="73">
        <v>0</v>
      </c>
      <c r="E79" s="92">
        <f>E76/D76</f>
        <v>0.98522560385330349</v>
      </c>
      <c r="F79" s="92">
        <f>F76/D76</f>
        <v>0.87690277214067469</v>
      </c>
      <c r="G79" s="92">
        <f>G76/D76</f>
        <v>8.6377649467037937E-2</v>
      </c>
      <c r="H79" s="110">
        <f>H76/D76</f>
        <v>2.1945182245591506E-2</v>
      </c>
    </row>
    <row r="80" spans="2:8" ht="15.6" x14ac:dyDescent="0.3">
      <c r="B80" s="75" t="str">
        <f>Totals!B81</f>
        <v>FY17</v>
      </c>
      <c r="C80" s="47" t="s">
        <v>28</v>
      </c>
      <c r="D80" s="78">
        <v>0</v>
      </c>
      <c r="E80" s="80">
        <f>E77/D77</f>
        <v>0.81540908792722788</v>
      </c>
      <c r="F80" s="80">
        <f>F77/D77</f>
        <v>0.65697258372707967</v>
      </c>
      <c r="G80" s="80">
        <f>G77/D77</f>
        <v>8.7619175036374647E-2</v>
      </c>
      <c r="H80" s="109">
        <f>H77/D77</f>
        <v>7.0817329163773715E-2</v>
      </c>
    </row>
    <row r="81" spans="2:8" ht="15" thickBot="1" x14ac:dyDescent="0.35">
      <c r="B81" s="82" t="str">
        <f>Totals!B82</f>
        <v>FY17</v>
      </c>
      <c r="C81" s="83" t="s">
        <v>35</v>
      </c>
      <c r="D81" s="84">
        <v>0</v>
      </c>
      <c r="E81" s="84">
        <v>0</v>
      </c>
      <c r="F81" s="84">
        <v>0</v>
      </c>
      <c r="G81" s="104">
        <f>G75/(D75-F75)</f>
        <v>0.66656674889323186</v>
      </c>
      <c r="H81" s="111">
        <f>H75/(D75-F75-G75)</f>
        <v>0.54131760637031978</v>
      </c>
    </row>
    <row r="82" spans="2:8" x14ac:dyDescent="0.3">
      <c r="B82" s="63"/>
      <c r="C82" s="63" t="s">
        <v>451</v>
      </c>
      <c r="D82" s="63"/>
      <c r="E82" s="63"/>
      <c r="F82" s="63"/>
      <c r="G82" s="63"/>
      <c r="H82" s="63"/>
    </row>
    <row r="83" spans="2:8" ht="15" thickBot="1" x14ac:dyDescent="0.35">
      <c r="B83" s="63"/>
      <c r="C83" s="63"/>
      <c r="D83" s="63"/>
      <c r="E83" s="63"/>
      <c r="F83" s="63"/>
      <c r="G83" s="63"/>
      <c r="H83" s="63"/>
    </row>
    <row r="84" spans="2:8" ht="43.2" x14ac:dyDescent="0.3">
      <c r="B84" s="105" t="s">
        <v>0</v>
      </c>
      <c r="C84" s="106" t="s">
        <v>1</v>
      </c>
      <c r="D84" s="106" t="s">
        <v>15</v>
      </c>
      <c r="E84" s="106" t="s">
        <v>367</v>
      </c>
      <c r="F84" s="32" t="str">
        <f>B85&amp;" (Payments &lt;=12 Months)"</f>
        <v>FY16 (Payments &lt;=12 Months)</v>
      </c>
      <c r="G84" s="32" t="str">
        <f>"FY" &amp; RIGHT(B85,2)+1 &amp; " (Payments 13-24 Months)"</f>
        <v>FY17 (Payments 13-24 Months)</v>
      </c>
      <c r="H84" s="53" t="str">
        <f>"FY" &amp; RIGHT(B85,2)+2 &amp; " and beyond (Payments 25 or more Months)"</f>
        <v>FY18 and beyond (Payments 25 or more Months)</v>
      </c>
    </row>
    <row r="85" spans="2:8" x14ac:dyDescent="0.3">
      <c r="B85" s="70" t="str">
        <f>Totals!B86</f>
        <v>FY16</v>
      </c>
      <c r="C85" s="71" t="s">
        <v>17</v>
      </c>
      <c r="D85" s="72">
        <f>Totals!D86</f>
        <v>608650479.02999997</v>
      </c>
      <c r="E85" s="72">
        <f>Totals!E86</f>
        <v>595013853.27999973</v>
      </c>
      <c r="F85" s="72">
        <f>Totals!F86</f>
        <v>525539460.54549962</v>
      </c>
      <c r="G85" s="102">
        <f>Totals!G86</f>
        <v>54138679.424499989</v>
      </c>
      <c r="H85" s="102">
        <f>SUM(Totals!H86:O86)</f>
        <v>15335713.309999997</v>
      </c>
    </row>
    <row r="86" spans="2:8" x14ac:dyDescent="0.3">
      <c r="B86" s="75" t="str">
        <f>Totals!B87</f>
        <v>FY16</v>
      </c>
      <c r="C86" s="76" t="s">
        <v>18</v>
      </c>
      <c r="D86" s="77">
        <f>Totals!D87</f>
        <v>589614451.7700001</v>
      </c>
      <c r="E86" s="77">
        <f>Totals!E87</f>
        <v>579564977.32999969</v>
      </c>
      <c r="F86" s="77">
        <f>Totals!F87</f>
        <v>513499006.55549967</v>
      </c>
      <c r="G86" s="103">
        <f>Totals!G87</f>
        <v>52436570.644499995</v>
      </c>
      <c r="H86" s="103">
        <f>SUM(Totals!H87:O87)</f>
        <v>13629400.129999997</v>
      </c>
    </row>
    <row r="87" spans="2:8" x14ac:dyDescent="0.3">
      <c r="B87" s="70" t="str">
        <f>Totals!B88</f>
        <v>FY16</v>
      </c>
      <c r="C87" s="71" t="s">
        <v>19</v>
      </c>
      <c r="D87" s="72">
        <f>Totals!D88</f>
        <v>19036027.259999998</v>
      </c>
      <c r="E87" s="72">
        <f>Totals!E88</f>
        <v>15448875.949999997</v>
      </c>
      <c r="F87" s="72">
        <f>Totals!F88</f>
        <v>12040453.99</v>
      </c>
      <c r="G87" s="102">
        <f>Totals!G88</f>
        <v>1702108.7799999998</v>
      </c>
      <c r="H87" s="102">
        <f>SUM(Totals!H88:O88)</f>
        <v>1706313.1800000002</v>
      </c>
    </row>
    <row r="88" spans="2:8" x14ac:dyDescent="0.3">
      <c r="B88" s="75" t="str">
        <f>Totals!B89</f>
        <v>FY16</v>
      </c>
      <c r="C88" s="76" t="s">
        <v>26</v>
      </c>
      <c r="D88" s="78">
        <v>0</v>
      </c>
      <c r="E88" s="80">
        <f>E85/D85</f>
        <v>0.97759530926233262</v>
      </c>
      <c r="F88" s="80">
        <f>F85/D85</f>
        <v>0.86345033586935882</v>
      </c>
      <c r="G88" s="80">
        <f>G85/D85</f>
        <v>8.8948717350523149E-2</v>
      </c>
      <c r="H88" s="109">
        <f>H85/D85</f>
        <v>2.519625604245045E-2</v>
      </c>
    </row>
    <row r="89" spans="2:8" ht="15.6" x14ac:dyDescent="0.3">
      <c r="B89" s="70" t="str">
        <f>Totals!B90</f>
        <v>FY16</v>
      </c>
      <c r="C89" s="44" t="s">
        <v>27</v>
      </c>
      <c r="D89" s="73">
        <v>0</v>
      </c>
      <c r="E89" s="92">
        <f>E86/D86</f>
        <v>0.98295585461002144</v>
      </c>
      <c r="F89" s="92">
        <f>F86/D86</f>
        <v>0.87090641183233419</v>
      </c>
      <c r="G89" s="92">
        <f>G86/D86</f>
        <v>8.8933659083639163E-2</v>
      </c>
      <c r="H89" s="110">
        <f>H86/D86</f>
        <v>2.3115783694047962E-2</v>
      </c>
    </row>
    <row r="90" spans="2:8" ht="15.6" x14ac:dyDescent="0.3">
      <c r="B90" s="75" t="str">
        <f>Totals!B91</f>
        <v>FY16</v>
      </c>
      <c r="C90" s="47" t="s">
        <v>28</v>
      </c>
      <c r="D90" s="78">
        <v>0</v>
      </c>
      <c r="E90" s="80">
        <f>E87/D87</f>
        <v>0.81155987743631752</v>
      </c>
      <c r="F90" s="80">
        <f>F87/D87</f>
        <v>0.63250875960344688</v>
      </c>
      <c r="G90" s="80">
        <f>G87/D87</f>
        <v>8.9415126210530549E-2</v>
      </c>
      <c r="H90" s="109">
        <f>H87/D87</f>
        <v>8.9635991622340233E-2</v>
      </c>
    </row>
    <row r="91" spans="2:8" ht="15" thickBot="1" x14ac:dyDescent="0.35">
      <c r="B91" s="82" t="str">
        <f>Totals!B92</f>
        <v>FY16</v>
      </c>
      <c r="C91" s="83" t="s">
        <v>35</v>
      </c>
      <c r="D91" s="84">
        <v>0</v>
      </c>
      <c r="E91" s="84">
        <v>0</v>
      </c>
      <c r="F91" s="84">
        <v>0</v>
      </c>
      <c r="G91" s="104">
        <f>G85/(D85-F85)</f>
        <v>0.6514019490038675</v>
      </c>
      <c r="H91" s="111">
        <f>H85/(D85-F85-G85)</f>
        <v>0.52932258173012714</v>
      </c>
    </row>
    <row r="92" spans="2:8" x14ac:dyDescent="0.3">
      <c r="B92" s="63"/>
      <c r="C92" s="63" t="s">
        <v>451</v>
      </c>
      <c r="D92" s="63"/>
      <c r="E92" s="63"/>
      <c r="F92" s="63"/>
      <c r="G92" s="63"/>
      <c r="H92" s="63"/>
    </row>
    <row r="93" spans="2:8" ht="15" thickBot="1" x14ac:dyDescent="0.35">
      <c r="B93" s="63"/>
      <c r="C93" s="63"/>
      <c r="D93" s="63"/>
      <c r="E93" s="63"/>
      <c r="F93" s="67"/>
      <c r="G93" s="67"/>
      <c r="H93" s="67"/>
    </row>
    <row r="94" spans="2:8" ht="43.2" x14ac:dyDescent="0.3">
      <c r="B94" s="105" t="s">
        <v>0</v>
      </c>
      <c r="C94" s="106" t="s">
        <v>1</v>
      </c>
      <c r="D94" s="106" t="s">
        <v>15</v>
      </c>
      <c r="E94" s="106" t="s">
        <v>367</v>
      </c>
      <c r="F94" s="32" t="str">
        <f>B95&amp;" (Payments &lt;=12 Months)"</f>
        <v>FY15 (Payments &lt;=12 Months)</v>
      </c>
      <c r="G94" s="32" t="str">
        <f>"FY" &amp; RIGHT(B95,2)+1 &amp; " (Payments 13-24 Months)"</f>
        <v>FY16 (Payments 13-24 Months)</v>
      </c>
      <c r="H94" s="53" t="str">
        <f>"FY" &amp; RIGHT(B95,2)+2 &amp; " and beyond (Payments 25 or more Months)"</f>
        <v>FY17 and beyond (Payments 25 or more Months)</v>
      </c>
    </row>
    <row r="95" spans="2:8" x14ac:dyDescent="0.3">
      <c r="B95" s="70" t="str">
        <f>Totals!B96</f>
        <v>FY15</v>
      </c>
      <c r="C95" s="71" t="s">
        <v>17</v>
      </c>
      <c r="D95" s="72">
        <f>Totals!D96</f>
        <v>612791363.29999995</v>
      </c>
      <c r="E95" s="72">
        <f>Totals!E96</f>
        <v>596110709.86000037</v>
      </c>
      <c r="F95" s="72">
        <f>Totals!F96</f>
        <v>524047066.86550027</v>
      </c>
      <c r="G95" s="102">
        <f>Totals!G96</f>
        <v>54889701.034499973</v>
      </c>
      <c r="H95" s="107">
        <f>SUM(Totals!H96:O96)</f>
        <v>17173941.959999997</v>
      </c>
    </row>
    <row r="96" spans="2:8" x14ac:dyDescent="0.3">
      <c r="B96" s="75" t="str">
        <f>Totals!B97</f>
        <v>FY15</v>
      </c>
      <c r="C96" s="76" t="s">
        <v>18</v>
      </c>
      <c r="D96" s="77">
        <f>Totals!D97</f>
        <v>592692325.57000005</v>
      </c>
      <c r="E96" s="77">
        <f>Totals!E97</f>
        <v>580667251.15000033</v>
      </c>
      <c r="F96" s="77">
        <f>Totals!F97</f>
        <v>512209765.46550018</v>
      </c>
      <c r="G96" s="103">
        <f>Totals!G97</f>
        <v>53170388.804499976</v>
      </c>
      <c r="H96" s="108">
        <f>SUM(Totals!H97:O97)</f>
        <v>15287096.879999997</v>
      </c>
    </row>
    <row r="97" spans="2:8" x14ac:dyDescent="0.3">
      <c r="B97" s="70" t="str">
        <f>Totals!B98</f>
        <v>FY15</v>
      </c>
      <c r="C97" s="71" t="s">
        <v>19</v>
      </c>
      <c r="D97" s="72">
        <f>Totals!D98</f>
        <v>20099037.73</v>
      </c>
      <c r="E97" s="72">
        <f>Totals!E98</f>
        <v>15443458.710000001</v>
      </c>
      <c r="F97" s="72">
        <f>Totals!F98</f>
        <v>11837301.4</v>
      </c>
      <c r="G97" s="102">
        <f>Totals!G98</f>
        <v>1719312.2299999997</v>
      </c>
      <c r="H97" s="107">
        <f>SUM(Totals!H98:O98)</f>
        <v>1886845.08</v>
      </c>
    </row>
    <row r="98" spans="2:8" x14ac:dyDescent="0.3">
      <c r="B98" s="75" t="str">
        <f>Totals!B99</f>
        <v>FY15</v>
      </c>
      <c r="C98" s="76" t="s">
        <v>26</v>
      </c>
      <c r="D98" s="78">
        <v>0</v>
      </c>
      <c r="E98" s="80">
        <f>E95/D95</f>
        <v>0.97277922888767387</v>
      </c>
      <c r="F98" s="80">
        <f>F95/D95</f>
        <v>0.85518024282099137</v>
      </c>
      <c r="G98" s="80">
        <f>G95/D95</f>
        <v>8.9573228870113833E-2</v>
      </c>
      <c r="H98" s="109">
        <f>H95/D95</f>
        <v>2.8025757196568503E-2</v>
      </c>
    </row>
    <row r="99" spans="2:8" ht="15.6" x14ac:dyDescent="0.3">
      <c r="B99" s="70" t="str">
        <f>Totals!B100</f>
        <v>FY15</v>
      </c>
      <c r="C99" s="44" t="s">
        <v>27</v>
      </c>
      <c r="D99" s="73">
        <v>0</v>
      </c>
      <c r="E99" s="92">
        <f>E96/D96</f>
        <v>0.97971110152567764</v>
      </c>
      <c r="F99" s="92">
        <f>F96/D96</f>
        <v>0.86420853344591775</v>
      </c>
      <c r="G99" s="92">
        <f>G96/D96</f>
        <v>8.9709932979755241E-2</v>
      </c>
      <c r="H99" s="110">
        <f>H96/D96</f>
        <v>2.5792635100004364E-2</v>
      </c>
    </row>
    <row r="100" spans="2:8" ht="15.6" x14ac:dyDescent="0.3">
      <c r="B100" s="75" t="str">
        <f>Totals!B101</f>
        <v>FY15</v>
      </c>
      <c r="C100" s="47" t="s">
        <v>28</v>
      </c>
      <c r="D100" s="78">
        <v>0</v>
      </c>
      <c r="E100" s="80">
        <f>E97/D97</f>
        <v>0.76836806405656721</v>
      </c>
      <c r="F100" s="80">
        <f>F97/D97</f>
        <v>0.58894866306616955</v>
      </c>
      <c r="G100" s="80">
        <f>G97/D97</f>
        <v>8.5542017140140952E-2</v>
      </c>
      <c r="H100" s="109">
        <f>H97/D97</f>
        <v>9.3877383850256596E-2</v>
      </c>
    </row>
    <row r="101" spans="2:8" ht="15" thickBot="1" x14ac:dyDescent="0.35">
      <c r="B101" s="70" t="str">
        <f>Totals!B102</f>
        <v>FY15</v>
      </c>
      <c r="C101" s="83" t="s">
        <v>35</v>
      </c>
      <c r="D101" s="84">
        <v>0</v>
      </c>
      <c r="E101" s="84">
        <v>0</v>
      </c>
      <c r="F101" s="84">
        <v>0</v>
      </c>
      <c r="G101" s="104">
        <f>G95/(D95-F95)</f>
        <v>0.6185152538226828</v>
      </c>
      <c r="H101" s="111">
        <f>H95/(D95-F95-G95)</f>
        <v>0.50728539972449782</v>
      </c>
    </row>
    <row r="102" spans="2:8" x14ac:dyDescent="0.3">
      <c r="B102" s="63"/>
      <c r="C102" s="63" t="s">
        <v>451</v>
      </c>
      <c r="D102" s="63"/>
      <c r="E102" s="63"/>
      <c r="F102" s="63"/>
      <c r="G102" s="63"/>
      <c r="H102" s="63"/>
    </row>
    <row r="103" spans="2:8" ht="15" thickBot="1" x14ac:dyDescent="0.35">
      <c r="B103" s="63"/>
      <c r="C103" s="63"/>
      <c r="D103" s="63"/>
      <c r="E103" s="63"/>
      <c r="F103" s="67"/>
      <c r="G103" s="67"/>
      <c r="H103" s="67"/>
    </row>
    <row r="104" spans="2:8" ht="43.2" x14ac:dyDescent="0.3">
      <c r="B104" s="105" t="s">
        <v>0</v>
      </c>
      <c r="C104" s="106" t="s">
        <v>1</v>
      </c>
      <c r="D104" s="106" t="s">
        <v>15</v>
      </c>
      <c r="E104" s="106" t="s">
        <v>367</v>
      </c>
      <c r="F104" s="32" t="str">
        <f>B105&amp;" (Payments &lt;=12 Months)"</f>
        <v>FY14 (Payments &lt;=12 Months)</v>
      </c>
      <c r="G104" s="32" t="str">
        <f>"FY" &amp; RIGHT(B105,2)+1 &amp; " (Payments 13-24 Months)"</f>
        <v>FY15 (Payments 13-24 Months)</v>
      </c>
      <c r="H104" s="53" t="str">
        <f>"FY" &amp; RIGHT(B105,2)+2 &amp; " and beyond (Payments 25 or more Months)"</f>
        <v>FY16 and beyond (Payments 25 or more Months)</v>
      </c>
    </row>
    <row r="105" spans="2:8" x14ac:dyDescent="0.3">
      <c r="B105" s="70" t="str">
        <f>Totals!B106</f>
        <v>FY14</v>
      </c>
      <c r="C105" s="71" t="s">
        <v>17</v>
      </c>
      <c r="D105" s="72">
        <f>Totals!D106</f>
        <v>585539058.10000002</v>
      </c>
      <c r="E105" s="72">
        <f>Totals!E106</f>
        <v>567059076.30000079</v>
      </c>
      <c r="F105" s="72">
        <f>Totals!F106</f>
        <v>493989485.91550004</v>
      </c>
      <c r="G105" s="72">
        <f>Totals!G106</f>
        <v>55156463.804499954</v>
      </c>
      <c r="H105" s="107">
        <f>SUM(Totals!H106:O106)</f>
        <v>17913126.579999998</v>
      </c>
    </row>
    <row r="106" spans="2:8" x14ac:dyDescent="0.3">
      <c r="B106" s="75" t="str">
        <f>Totals!B107</f>
        <v>FY14</v>
      </c>
      <c r="C106" s="76" t="s">
        <v>18</v>
      </c>
      <c r="D106" s="77">
        <f>Totals!D107</f>
        <v>565767714.79999995</v>
      </c>
      <c r="E106" s="77">
        <f>Totals!E107</f>
        <v>552133626.31000078</v>
      </c>
      <c r="F106" s="77">
        <f>Totals!F107</f>
        <v>482473881.42549992</v>
      </c>
      <c r="G106" s="77">
        <f>Totals!G107</f>
        <v>53845805.494499952</v>
      </c>
      <c r="H106" s="108">
        <f>SUM(Totals!H107:O107)</f>
        <v>15813939.390000001</v>
      </c>
    </row>
    <row r="107" spans="2:8" x14ac:dyDescent="0.3">
      <c r="B107" s="70" t="str">
        <f>Totals!B108</f>
        <v>FY14</v>
      </c>
      <c r="C107" s="71" t="s">
        <v>19</v>
      </c>
      <c r="D107" s="72">
        <f>Totals!D108</f>
        <v>19771343.300000001</v>
      </c>
      <c r="E107" s="72">
        <f>Totals!E108</f>
        <v>14925449.989999996</v>
      </c>
      <c r="F107" s="72">
        <f>Totals!F108</f>
        <v>11515604.490000002</v>
      </c>
      <c r="G107" s="72">
        <f>Totals!G108</f>
        <v>1310658.31</v>
      </c>
      <c r="H107" s="107">
        <f>SUM(Totals!H108:O108)</f>
        <v>2099187.1900000004</v>
      </c>
    </row>
    <row r="108" spans="2:8" x14ac:dyDescent="0.3">
      <c r="B108" s="75" t="str">
        <f>Totals!B109</f>
        <v>FY14</v>
      </c>
      <c r="C108" s="76" t="s">
        <v>26</v>
      </c>
      <c r="D108" s="78">
        <v>0</v>
      </c>
      <c r="E108" s="80">
        <f>E105/D105</f>
        <v>0.96843936959566035</v>
      </c>
      <c r="F108" s="80">
        <f>F105/D105</f>
        <v>0.8436490770033912</v>
      </c>
      <c r="G108" s="80">
        <f>G105/D105</f>
        <v>9.4197753406025014E-2</v>
      </c>
      <c r="H108" s="109">
        <f>H105/D105</f>
        <v>3.0592539186242881E-2</v>
      </c>
    </row>
    <row r="109" spans="2:8" ht="15.6" x14ac:dyDescent="0.3">
      <c r="B109" s="70" t="str">
        <f>Totals!B110</f>
        <v>FY14</v>
      </c>
      <c r="C109" s="44" t="s">
        <v>27</v>
      </c>
      <c r="D109" s="73">
        <v>0</v>
      </c>
      <c r="E109" s="92">
        <f>E106/D106</f>
        <v>0.97590161450831658</v>
      </c>
      <c r="F109" s="92">
        <f>F106/D106</f>
        <v>0.85277733035023995</v>
      </c>
      <c r="G109" s="92">
        <f>G106/D106</f>
        <v>9.5172990762710019E-2</v>
      </c>
      <c r="H109" s="110">
        <f>H106/D106</f>
        <v>2.7951293395365024E-2</v>
      </c>
    </row>
    <row r="110" spans="2:8" ht="15.6" x14ac:dyDescent="0.3">
      <c r="B110" s="75" t="str">
        <f>Totals!B111</f>
        <v>FY14</v>
      </c>
      <c r="C110" s="47" t="s">
        <v>28</v>
      </c>
      <c r="D110" s="78">
        <v>0</v>
      </c>
      <c r="E110" s="80">
        <f>E107/D107</f>
        <v>0.75490318303258619</v>
      </c>
      <c r="F110" s="80">
        <f>F107/D107</f>
        <v>0.58243915525962275</v>
      </c>
      <c r="G110" s="80">
        <f>G107/D107</f>
        <v>6.629080736259331E-2</v>
      </c>
      <c r="H110" s="109">
        <f>H107/D107</f>
        <v>0.10617322041037042</v>
      </c>
    </row>
    <row r="111" spans="2:8" ht="15" thickBot="1" x14ac:dyDescent="0.35">
      <c r="B111" s="70" t="str">
        <f>Totals!B112</f>
        <v>FY14</v>
      </c>
      <c r="C111" s="83" t="s">
        <v>35</v>
      </c>
      <c r="D111" s="84">
        <v>0</v>
      </c>
      <c r="E111" s="84">
        <v>0</v>
      </c>
      <c r="F111" s="84">
        <v>0</v>
      </c>
      <c r="G111" s="104">
        <f>G105/(D105-F105)</f>
        <v>0.60247647791671877</v>
      </c>
      <c r="H111" s="111">
        <f>H105/(D105-F105-G105)</f>
        <v>0.49221205270402862</v>
      </c>
    </row>
    <row r="112" spans="2:8" x14ac:dyDescent="0.3">
      <c r="B112" s="63"/>
      <c r="C112" s="63" t="s">
        <v>451</v>
      </c>
      <c r="D112" s="63"/>
      <c r="E112" s="63"/>
      <c r="F112" s="63"/>
      <c r="G112" s="63"/>
      <c r="H112" s="63"/>
    </row>
    <row r="113" spans="2:8" ht="15" thickBot="1" x14ac:dyDescent="0.35">
      <c r="B113" s="63"/>
      <c r="C113" s="63"/>
      <c r="D113" s="63"/>
      <c r="E113" s="63"/>
      <c r="F113" s="67"/>
      <c r="G113" s="67"/>
      <c r="H113" s="67"/>
    </row>
    <row r="114" spans="2:8" ht="43.2" x14ac:dyDescent="0.3">
      <c r="B114" s="105" t="s">
        <v>0</v>
      </c>
      <c r="C114" s="106" t="s">
        <v>1</v>
      </c>
      <c r="D114" s="106" t="s">
        <v>15</v>
      </c>
      <c r="E114" s="106" t="s">
        <v>367</v>
      </c>
      <c r="F114" s="32" t="str">
        <f>B115&amp;" (Payments &lt;=12 Months)"</f>
        <v>FY13 (Payments &lt;=12 Months)</v>
      </c>
      <c r="G114" s="32" t="str">
        <f>"FY" &amp; RIGHT(B115,2)+1 &amp; " (Payments 13-24 Months)"</f>
        <v>FY14 (Payments 13-24 Months)</v>
      </c>
      <c r="H114" s="53" t="str">
        <f>"FY" &amp; RIGHT(B115,2)+2 &amp; " and beyond (Payments 25 or more Months)"</f>
        <v>FY15 and beyond (Payments 25 or more Months)</v>
      </c>
    </row>
    <row r="115" spans="2:8" x14ac:dyDescent="0.3">
      <c r="B115" s="70" t="str">
        <f>Totals!B116</f>
        <v>FY13</v>
      </c>
      <c r="C115" s="71" t="s">
        <v>17</v>
      </c>
      <c r="D115" s="72">
        <f>Totals!D116</f>
        <v>547044869.99000001</v>
      </c>
      <c r="E115" s="72">
        <f>Totals!E116</f>
        <v>530713544.3200016</v>
      </c>
      <c r="F115" s="72">
        <f>Totals!F116</f>
        <v>460609888.3155002</v>
      </c>
      <c r="G115" s="72">
        <f>Totals!G116</f>
        <v>52659423.614500031</v>
      </c>
      <c r="H115" s="107">
        <f>SUM(Totals!H116:O116)</f>
        <v>17444232.390000001</v>
      </c>
    </row>
    <row r="116" spans="2:8" x14ac:dyDescent="0.3">
      <c r="B116" s="75" t="str">
        <f>Totals!B117</f>
        <v>FY13</v>
      </c>
      <c r="C116" s="76" t="s">
        <v>18</v>
      </c>
      <c r="D116" s="77">
        <f>Totals!D117</f>
        <v>530573131.57999992</v>
      </c>
      <c r="E116" s="77">
        <f>Totals!E117</f>
        <v>517836826.3900016</v>
      </c>
      <c r="F116" s="77">
        <f>Totals!F117</f>
        <v>450600423.20550025</v>
      </c>
      <c r="G116" s="77">
        <f>Totals!G117</f>
        <v>51442160.904500023</v>
      </c>
      <c r="H116" s="108">
        <f>SUM(Totals!H117:O117)</f>
        <v>15794242.280000001</v>
      </c>
    </row>
    <row r="117" spans="2:8" x14ac:dyDescent="0.3">
      <c r="B117" s="70" t="str">
        <f>Totals!B118</f>
        <v>FY13</v>
      </c>
      <c r="C117" s="71" t="s">
        <v>19</v>
      </c>
      <c r="D117" s="72">
        <f>Totals!D118</f>
        <v>16471738.410000004</v>
      </c>
      <c r="E117" s="72">
        <f>Totals!E118</f>
        <v>12876717.930000002</v>
      </c>
      <c r="F117" s="72">
        <f>Totals!F118</f>
        <v>10009465.110000003</v>
      </c>
      <c r="G117" s="72">
        <f>Totals!G118</f>
        <v>1217262.71</v>
      </c>
      <c r="H117" s="107">
        <f>SUM(Totals!H118:O118)</f>
        <v>1649990.1100000003</v>
      </c>
    </row>
    <row r="118" spans="2:8" x14ac:dyDescent="0.3">
      <c r="B118" s="75" t="str">
        <f>Totals!B119</f>
        <v>FY13</v>
      </c>
      <c r="C118" s="76" t="s">
        <v>26</v>
      </c>
      <c r="D118" s="78">
        <v>0</v>
      </c>
      <c r="E118" s="80">
        <f>E115/D115</f>
        <v>0.97014627763478167</v>
      </c>
      <c r="F118" s="80">
        <f>F115/D115</f>
        <v>0.84199654102216548</v>
      </c>
      <c r="G118" s="80">
        <f>G115/D115</f>
        <v>9.626161673988945E-2</v>
      </c>
      <c r="H118" s="109">
        <f>H115/D115</f>
        <v>3.1888119872724302E-2</v>
      </c>
    </row>
    <row r="119" spans="2:8" ht="15.6" x14ac:dyDescent="0.3">
      <c r="B119" s="70" t="str">
        <f>Totals!B120</f>
        <v>FY13</v>
      </c>
      <c r="C119" s="44" t="s">
        <v>27</v>
      </c>
      <c r="D119" s="73">
        <v>0</v>
      </c>
      <c r="E119" s="92">
        <f>E116/D116</f>
        <v>0.97599519381603295</v>
      </c>
      <c r="F119" s="92">
        <f>F116/D116</f>
        <v>0.84927109268358913</v>
      </c>
      <c r="G119" s="92">
        <f>G116/D116</f>
        <v>9.6955834818302639E-2</v>
      </c>
      <c r="H119" s="110">
        <f>H116/D116</f>
        <v>2.9768266314138717E-2</v>
      </c>
    </row>
    <row r="120" spans="2:8" ht="15.6" x14ac:dyDescent="0.3">
      <c r="B120" s="75" t="str">
        <f>Totals!B121</f>
        <v>FY13</v>
      </c>
      <c r="C120" s="47" t="s">
        <v>28</v>
      </c>
      <c r="D120" s="78">
        <v>0</v>
      </c>
      <c r="E120" s="80">
        <f>E117/D117</f>
        <v>0.7817461405398799</v>
      </c>
      <c r="F120" s="80">
        <f>F117/D117</f>
        <v>0.6076750893471724</v>
      </c>
      <c r="G120" s="80">
        <f>G117/D117</f>
        <v>7.3900075371583052E-2</v>
      </c>
      <c r="H120" s="109">
        <f>H117/D117</f>
        <v>0.10017097582112464</v>
      </c>
    </row>
    <row r="121" spans="2:8" ht="15" thickBot="1" x14ac:dyDescent="0.35">
      <c r="B121" s="70" t="str">
        <f>Totals!B122</f>
        <v>FY13</v>
      </c>
      <c r="C121" s="83" t="s">
        <v>35</v>
      </c>
      <c r="D121" s="84">
        <v>0</v>
      </c>
      <c r="E121" s="84">
        <v>0</v>
      </c>
      <c r="F121" s="84">
        <v>0</v>
      </c>
      <c r="G121" s="104">
        <f>G115/(D115-F115)</f>
        <v>0.60923740127355985</v>
      </c>
      <c r="H121" s="111">
        <f>H115/(D115-F115-G115)</f>
        <v>0.51647503081996793</v>
      </c>
    </row>
    <row r="122" spans="2:8" x14ac:dyDescent="0.3">
      <c r="B122" s="63"/>
      <c r="C122" s="63" t="s">
        <v>451</v>
      </c>
      <c r="D122" s="63"/>
      <c r="E122" s="63"/>
      <c r="F122" s="63"/>
      <c r="G122" s="63"/>
      <c r="H122" s="63"/>
    </row>
    <row r="123" spans="2:8" ht="15" thickBot="1" x14ac:dyDescent="0.35">
      <c r="B123" s="63"/>
      <c r="C123" s="63"/>
      <c r="D123" s="63"/>
      <c r="E123" s="63"/>
      <c r="F123" s="67"/>
      <c r="G123" s="67"/>
      <c r="H123" s="67"/>
    </row>
    <row r="124" spans="2:8" ht="43.2" x14ac:dyDescent="0.3">
      <c r="B124" s="105" t="s">
        <v>0</v>
      </c>
      <c r="C124" s="106" t="s">
        <v>1</v>
      </c>
      <c r="D124" s="106" t="s">
        <v>15</v>
      </c>
      <c r="E124" s="106" t="s">
        <v>367</v>
      </c>
      <c r="F124" s="32" t="str">
        <f>B125&amp;" (Payments &lt;=12 Months)"</f>
        <v>FY12 (Payments &lt;=12 Months)</v>
      </c>
      <c r="G124" s="32" t="str">
        <f>"FY" &amp; RIGHT(B125,2)+1 &amp; " (Payments 13-24 Months)"</f>
        <v>FY13 (Payments 13-24 Months)</v>
      </c>
      <c r="H124" s="53" t="str">
        <f>"FY" &amp; RIGHT(B125,2)+2 &amp; " and beyond (Payments 25 or more Months)"</f>
        <v>FY14 and beyond (Payments 25 or more Months)</v>
      </c>
    </row>
    <row r="125" spans="2:8" x14ac:dyDescent="0.3">
      <c r="B125" s="70" t="str">
        <f>Totals!B126</f>
        <v>FY12</v>
      </c>
      <c r="C125" s="71" t="s">
        <v>17</v>
      </c>
      <c r="D125" s="72">
        <f>Totals!D126</f>
        <v>531181949.20699984</v>
      </c>
      <c r="E125" s="72">
        <f>Totals!E126</f>
        <v>514822369.68700182</v>
      </c>
      <c r="F125" s="72">
        <f>Totals!F126</f>
        <v>447679909.69000006</v>
      </c>
      <c r="G125" s="72">
        <f>Totals!G126</f>
        <v>50655305.434499994</v>
      </c>
      <c r="H125" s="107">
        <f>SUM(Totals!H126:O126)</f>
        <v>16487154.562499998</v>
      </c>
    </row>
    <row r="126" spans="2:8" x14ac:dyDescent="0.3">
      <c r="B126" s="75" t="str">
        <f>Totals!B127</f>
        <v>FY12</v>
      </c>
      <c r="C126" s="76" t="s">
        <v>18</v>
      </c>
      <c r="D126" s="77">
        <f>Totals!D127</f>
        <v>519965344.55699992</v>
      </c>
      <c r="E126" s="77">
        <f>Totals!E127</f>
        <v>506023078.5870018</v>
      </c>
      <c r="F126" s="77">
        <f>Totals!F127</f>
        <v>441046702.98000002</v>
      </c>
      <c r="G126" s="77">
        <f>Totals!G127</f>
        <v>49628796.884499997</v>
      </c>
      <c r="H126" s="108">
        <f>SUM(Totals!H127:O127)</f>
        <v>15347578.7225</v>
      </c>
    </row>
    <row r="127" spans="2:8" x14ac:dyDescent="0.3">
      <c r="B127" s="70" t="str">
        <f>Totals!B128</f>
        <v>FY12</v>
      </c>
      <c r="C127" s="71" t="s">
        <v>19</v>
      </c>
      <c r="D127" s="72">
        <f>Totals!D128</f>
        <v>11216604.65</v>
      </c>
      <c r="E127" s="72">
        <f>Totals!E128</f>
        <v>8799291.0999999978</v>
      </c>
      <c r="F127" s="72">
        <f>Totals!F128</f>
        <v>6633206.709999999</v>
      </c>
      <c r="G127" s="72">
        <f>Totals!G128</f>
        <v>1026508.55</v>
      </c>
      <c r="H127" s="107">
        <f>SUM(Totals!H128:O128)</f>
        <v>1139575.8399999999</v>
      </c>
    </row>
    <row r="128" spans="2:8" x14ac:dyDescent="0.3">
      <c r="B128" s="75" t="str">
        <f>Totals!B129</f>
        <v>FY12</v>
      </c>
      <c r="C128" s="76" t="s">
        <v>26</v>
      </c>
      <c r="D128" s="78">
        <v>0</v>
      </c>
      <c r="E128" s="80">
        <f>E125/D125</f>
        <v>0.96920155222815607</v>
      </c>
      <c r="F128" s="80">
        <f>F125/D125</f>
        <v>0.84279955363381653</v>
      </c>
      <c r="G128" s="80">
        <f>G125/D125</f>
        <v>9.5363378801036389E-2</v>
      </c>
      <c r="H128" s="109">
        <f>H125/D125</f>
        <v>3.1038619793299884E-2</v>
      </c>
    </row>
    <row r="129" spans="2:8" ht="15.6" x14ac:dyDescent="0.3">
      <c r="B129" s="70" t="str">
        <f>Totals!B130</f>
        <v>FY12</v>
      </c>
      <c r="C129" s="44" t="s">
        <v>27</v>
      </c>
      <c r="D129" s="73">
        <v>0</v>
      </c>
      <c r="E129" s="92">
        <f>E126/D126</f>
        <v>0.97318616304731487</v>
      </c>
      <c r="F129" s="92">
        <f>F126/D126</f>
        <v>0.84822326640973156</v>
      </c>
      <c r="G129" s="92">
        <f>G126/D126</f>
        <v>9.5446355038878106E-2</v>
      </c>
      <c r="H129" s="110">
        <f>H126/D126</f>
        <v>2.9516541598701793E-2</v>
      </c>
    </row>
    <row r="130" spans="2:8" ht="15.6" x14ac:dyDescent="0.3">
      <c r="B130" s="75" t="str">
        <f>Totals!B131</f>
        <v>FY12</v>
      </c>
      <c r="C130" s="47" t="s">
        <v>28</v>
      </c>
      <c r="D130" s="78">
        <v>0</v>
      </c>
      <c r="E130" s="80">
        <f>E127/D127</f>
        <v>0.78448794216884499</v>
      </c>
      <c r="F130" s="80">
        <f>F127/D127</f>
        <v>0.59137385304919332</v>
      </c>
      <c r="G130" s="80">
        <f>G127/D127</f>
        <v>9.1516870036067469E-2</v>
      </c>
      <c r="H130" s="109">
        <f>H127/D127</f>
        <v>0.10159721908358425</v>
      </c>
    </row>
    <row r="131" spans="2:8" ht="15" thickBot="1" x14ac:dyDescent="0.35">
      <c r="B131" s="70" t="str">
        <f>Totals!B132</f>
        <v>FY12</v>
      </c>
      <c r="C131" s="83" t="s">
        <v>35</v>
      </c>
      <c r="D131" s="84">
        <v>0</v>
      </c>
      <c r="E131" s="84">
        <v>0</v>
      </c>
      <c r="F131" s="84">
        <v>0</v>
      </c>
      <c r="G131" s="104">
        <f>G125/(D125-F125)</f>
        <v>0.60663554719747081</v>
      </c>
      <c r="H131" s="111">
        <f>H125/(D125-F125-G125)</f>
        <v>0.50194197453816536</v>
      </c>
    </row>
    <row r="132" spans="2:8" ht="15" thickBot="1" x14ac:dyDescent="0.35">
      <c r="B132" s="63"/>
      <c r="C132" s="63" t="s">
        <v>451</v>
      </c>
      <c r="D132" s="63"/>
      <c r="E132" s="63"/>
      <c r="F132" s="63"/>
      <c r="G132" s="63"/>
      <c r="H132" s="63"/>
    </row>
    <row r="133" spans="2:8" ht="15" thickBot="1" x14ac:dyDescent="0.35">
      <c r="B133" s="63"/>
      <c r="C133" s="63"/>
      <c r="D133" s="63"/>
      <c r="E133" s="63"/>
      <c r="F133" s="112" t="s">
        <v>349</v>
      </c>
      <c r="G133" s="113" t="s">
        <v>449</v>
      </c>
      <c r="H133" s="114" t="s">
        <v>450</v>
      </c>
    </row>
    <row r="134" spans="2:8" x14ac:dyDescent="0.3">
      <c r="B134" s="63"/>
      <c r="C134" s="136" t="str">
        <f>"FY12 through FY"&amp;RIGHT(B5,2)&amp;" Average Collection: Total"</f>
        <v>FY12 through FY24 Average Collection: Total</v>
      </c>
      <c r="D134" s="137"/>
      <c r="E134" s="137"/>
      <c r="F134" s="92">
        <f t="shared" ref="F134:H136" si="6">SUM(F8,F18,F28,F38,F48,F58,F68,F78,F88,F98,F108,F118,F128)/F$138</f>
        <v>0.84961053628363215</v>
      </c>
      <c r="G134" s="92">
        <f t="shared" si="6"/>
        <v>9.7315009640860373E-2</v>
      </c>
      <c r="H134" s="110">
        <f>SUM(H8,H18,H28,H38,H48,H58,H68,H78,H88,H98,H108,H118,H128)/H$138</f>
        <v>2.3540410304965145E-2</v>
      </c>
    </row>
    <row r="135" spans="2:8" x14ac:dyDescent="0.3">
      <c r="B135" s="63"/>
      <c r="C135" s="138" t="str">
        <f>"FY12 through FY"&amp;RIGHT(B6,2)&amp;" Average Collection: Non SWO"</f>
        <v>FY12 through FY24 Average Collection: Non SWO</v>
      </c>
      <c r="D135" s="139"/>
      <c r="E135" s="139"/>
      <c r="F135" s="80">
        <f t="shared" si="6"/>
        <v>0.85567049090696057</v>
      </c>
      <c r="G135" s="80">
        <f t="shared" si="6"/>
        <v>9.749840860399113E-2</v>
      </c>
      <c r="H135" s="109">
        <f t="shared" si="6"/>
        <v>2.2023381767874387E-2</v>
      </c>
    </row>
    <row r="136" spans="2:8" ht="15" thickBot="1" x14ac:dyDescent="0.35">
      <c r="B136" s="63"/>
      <c r="C136" s="140" t="str">
        <f>"FY12 through FY"&amp;RIGHT(B5,2)&amp;" Average Collection: SWO"</f>
        <v>FY12 through FY24 Average Collection: SWO</v>
      </c>
      <c r="D136" s="141"/>
      <c r="E136" s="141"/>
      <c r="F136" s="129">
        <f>SUM(F10,F20,F30,F40,F50,F60,F70,F80,F90,F100,F110,F120,F130)/F$138</f>
        <v>0.64572706007432668</v>
      </c>
      <c r="G136" s="104">
        <f t="shared" si="6"/>
        <v>9.1500407479244747E-2</v>
      </c>
      <c r="H136" s="111">
        <f>SUM(H10,H20,H30,H40,H50,H60,H70,H80,H90,H100,H110,H120,H130)/H$138</f>
        <v>7.4065565985425935E-2</v>
      </c>
    </row>
    <row r="138" spans="2:8" ht="14.4" hidden="1" customHeight="1" x14ac:dyDescent="0.3">
      <c r="F138" s="27">
        <f>MAX(Totals!A:A)+1</f>
        <v>13</v>
      </c>
      <c r="G138" s="27">
        <f>F138-1</f>
        <v>12</v>
      </c>
      <c r="H138" s="27">
        <f>G138-1</f>
        <v>11</v>
      </c>
    </row>
  </sheetData>
  <mergeCells count="3">
    <mergeCell ref="C134:E134"/>
    <mergeCell ref="C135:E135"/>
    <mergeCell ref="C136:E13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005CA3EC97C240B6A6DE541C216FC3" ma:contentTypeVersion="15" ma:contentTypeDescription="Create a new document." ma:contentTypeScope="" ma:versionID="2517a6f1ca3335858433434df49ed9af">
  <xsd:schema xmlns:xsd="http://www.w3.org/2001/XMLSchema" xmlns:xs="http://www.w3.org/2001/XMLSchema" xmlns:p="http://schemas.microsoft.com/office/2006/metadata/properties" xmlns:ns2="c1eecfb3-5e1e-4c14-a199-821554a453d0" xmlns:ns3="74a816c8-2012-4a06-9eee-7fac2e12fc01" xmlns:ns4="1ecad1bf-37b2-4fe5-8d43-af4e731dea56" targetNamespace="http://schemas.microsoft.com/office/2006/metadata/properties" ma:root="true" ma:fieldsID="2c671242afc96f9d4cdcc99b3c73aeb4" ns2:_="" ns3:_="" ns4:_="">
    <xsd:import namespace="c1eecfb3-5e1e-4c14-a199-821554a453d0"/>
    <xsd:import namespace="74a816c8-2012-4a06-9eee-7fac2e12fc01"/>
    <xsd:import namespace="1ecad1bf-37b2-4fe5-8d43-af4e731dea5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ecfb3-5e1e-4c14-a199-821554a453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816c8-2012-4a06-9eee-7fac2e12fc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d5ee6cf-0e63-41ed-9d74-2beef34e85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ad1bf-37b2-4fe5-8d43-af4e731dea5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84a3c7f-f0c9-4c06-880c-e92bf7e68a2c}" ma:internalName="TaxCatchAll" ma:showField="CatchAllData" ma:web="c1eecfb3-5e1e-4c14-a199-821554a45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a816c8-2012-4a06-9eee-7fac2e12fc01">
      <Terms xmlns="http://schemas.microsoft.com/office/infopath/2007/PartnerControls"/>
    </lcf76f155ced4ddcb4097134ff3c332f>
    <TaxCatchAll xmlns="1ecad1bf-37b2-4fe5-8d43-af4e731dea56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9EC7D2-5F85-469B-883C-95BC0980F3E3}"/>
</file>

<file path=customXml/itemProps2.xml><?xml version="1.0" encoding="utf-8"?>
<ds:datastoreItem xmlns:ds="http://schemas.openxmlformats.org/officeDocument/2006/customXml" ds:itemID="{CAAF44A3-2F1F-45F5-884C-DAFEDC82999F}">
  <ds:schemaRefs>
    <ds:schemaRef ds:uri="http://schemas.microsoft.com/office/2006/metadata/properties"/>
    <ds:schemaRef ds:uri="http://schemas.microsoft.com/office/infopath/2007/PartnerControls"/>
    <ds:schemaRef ds:uri="d4bc9a4a-8520-4bbc-afe2-46ec5a67974d"/>
    <ds:schemaRef ds:uri="7ad5aa3c-e996-4f6e-8b76-567088a87aa1"/>
  </ds:schemaRefs>
</ds:datastoreItem>
</file>

<file path=customXml/itemProps3.xml><?xml version="1.0" encoding="utf-8"?>
<ds:datastoreItem xmlns:ds="http://schemas.openxmlformats.org/officeDocument/2006/customXml" ds:itemID="{05E9C692-8481-4DE7-938E-52CB78F9E5D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471873C-EE47-4914-8A8C-990EDD3A50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4</vt:lpstr>
      <vt:lpstr>Totals</vt:lpstr>
      <vt:lpstr>COS 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Taylor Holliday</dc:creator>
  <cp:keywords/>
  <dc:description/>
  <cp:lastModifiedBy>Jack Falstad</cp:lastModifiedBy>
  <cp:revision/>
  <dcterms:created xsi:type="dcterms:W3CDTF">2023-08-23T15:45:32Z</dcterms:created>
  <dcterms:modified xsi:type="dcterms:W3CDTF">2025-03-30T22:02:10Z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0x01010058005CA3EC97C240B6A6DE541C216FC3</vt:lpwstr>
  </property>
  <property fmtid="{D5CDD505-2E9C-101B-9397-08002B2CF9AE}" pid="3" name="MediaServiceImageTags">
    <vt:lpwstr/>
  </property>
  <property fmtid="{D5CDD505-2E9C-101B-9397-08002B2CF9AE}" pid="4" name="_dlc_DocIdItemGuid">
    <vt:lpwstr>af7dc66c-1844-4070-ba53-e4900f979d83</vt:lpwstr>
  </property>
</Properties>
</file>