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clsphila-my.sharepoint.com/personal/rballenger_clsphila_org/Documents/2024 Water Advocate/TAP R/LKM test and workbooks/"/>
    </mc:Choice>
  </mc:AlternateContent>
  <xr:revisionPtr revIDLastSave="4" documentId="8_{D117B56B-F2F8-4875-A20A-A75D477409E6}" xr6:coauthVersionLast="47" xr6:coauthVersionMax="47" xr10:uidLastSave="{CCCD3D0F-27C5-40F6-9E75-1117E7C101A2}"/>
  <bookViews>
    <workbookView xWindow="-110" yWindow="-110" windowWidth="19420" windowHeight="11500" activeTab="1" xr2:uid="{8DCD63A2-B824-40CA-9ACC-10678C90E1FB}"/>
  </bookViews>
  <sheets>
    <sheet name="PA TAP 1-10" sheetId="2" r:id="rId1"/>
    <sheet name="PA TAP 2-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B20" i="3"/>
  <c r="B19" i="2"/>
  <c r="F21" i="3"/>
  <c r="F20" i="3"/>
  <c r="F19" i="3"/>
  <c r="F18" i="3"/>
  <c r="F17" i="3"/>
  <c r="D17" i="3"/>
  <c r="B17" i="3"/>
  <c r="F2" i="3"/>
  <c r="B17" i="2"/>
  <c r="F20" i="2" l="1"/>
  <c r="F2" i="2"/>
  <c r="F19" i="2" s="1"/>
  <c r="F17" i="2"/>
  <c r="F18" i="2" s="1"/>
  <c r="F21" i="2" s="1"/>
  <c r="F23" i="3" s="1"/>
</calcChain>
</file>

<file path=xl/sharedStrings.xml><?xml version="1.0" encoding="utf-8"?>
<sst xmlns="http://schemas.openxmlformats.org/spreadsheetml/2006/main" count="37" uniqueCount="27">
  <si>
    <t>Avg water</t>
  </si>
  <si>
    <t>Avg sewer</t>
  </si>
  <si>
    <t>3-23</t>
  </si>
  <si>
    <t>4-23</t>
  </si>
  <si>
    <t>5-23</t>
  </si>
  <si>
    <t>6-23</t>
  </si>
  <si>
    <t>7-23</t>
  </si>
  <si>
    <t>8-23</t>
  </si>
  <si>
    <t>9-23</t>
  </si>
  <si>
    <t>10-23</t>
  </si>
  <si>
    <t>11-23</t>
  </si>
  <si>
    <t>12-23</t>
  </si>
  <si>
    <t>1-24</t>
  </si>
  <si>
    <t>2-24</t>
  </si>
  <si>
    <t>Avg Bill</t>
  </si>
  <si>
    <t>Avg TAP Bill</t>
  </si>
  <si>
    <t>Sr Discount</t>
  </si>
  <si>
    <t>Sum</t>
  </si>
  <si>
    <t>Avg Sr Discount Per Cust</t>
  </si>
  <si>
    <t>Num Cust</t>
  </si>
  <si>
    <t>Avg Sr Disc</t>
  </si>
  <si>
    <t>Avg TAP</t>
  </si>
  <si>
    <t>Avg TAP Disc</t>
  </si>
  <si>
    <t>avg water</t>
  </si>
  <si>
    <t>avg sewer</t>
  </si>
  <si>
    <t>Avg</t>
  </si>
  <si>
    <t>Avg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</si>
</sst>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44" fontId="0" fillId="0" borderId="0" xfId="0" applyNumberFormat="1"/>
    <xf numFmtId="49" fontId="0" fillId="0" borderId="0" xfId="0" applyNumberFormat="1"/>
    <xf numFmtId="8" fontId="0" fillId="0" borderId="0" xfId="0" applyNumberFormat="1"/>
    <xf numFmtId="8" fontId="0" fillId="3" borderId="0" xfId="0" applyNumberFormat="1" applyFill="1"/>
    <xf numFmtId="0" fontId="0" fillId="0" borderId="0" xfId="0" applyAlignment="1">
      <alignment wrapText="1"/>
    </xf>
    <xf numFmtId="16" fontId="0" fillId="0" borderId="0" xfId="0" applyNumberFormat="1"/>
    <xf numFmtId="8" fontId="0" fillId="0" borderId="0" xfId="1" applyNumberFormat="1" applyFont="1"/>
    <xf numFmtId="44" fontId="0" fillId="3" borderId="0" xfId="1" applyFont="1" applyFill="1"/>
    <xf numFmtId="16" fontId="0" fillId="2" borderId="0" xfId="0" applyNumberFormat="1" applyFill="1"/>
    <xf numFmtId="164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C238-640D-48C7-8697-A2FFE249024A}">
  <sheetPr codeName="Sheet2"/>
  <dimension ref="A1:F21"/>
  <sheetViews>
    <sheetView workbookViewId="0">
      <selection activeCell="E18" sqref="E18:E21"/>
    </sheetView>
  </sheetViews>
  <sheetFormatPr defaultRowHeight="14.5" x14ac:dyDescent="0.35"/>
  <cols>
    <col min="2" max="2" width="9.81640625" bestFit="1" customWidth="1"/>
    <col min="5" max="5" width="11.54296875" customWidth="1"/>
    <col min="8" max="8" width="11.54296875" bestFit="1" customWidth="1"/>
    <col min="10" max="10" width="11.54296875" bestFit="1" customWidth="1"/>
    <col min="11" max="11" width="10.54296875" bestFit="1" customWidth="1"/>
    <col min="12" max="12" width="13.1796875" bestFit="1" customWidth="1"/>
  </cols>
  <sheetData>
    <row r="1" spans="1:6" s="6" customFormat="1" ht="26.5" customHeight="1" x14ac:dyDescent="0.35">
      <c r="A1" s="6" t="s">
        <v>19</v>
      </c>
      <c r="C1" s="6" t="s">
        <v>15</v>
      </c>
      <c r="E1" s="6" t="s">
        <v>16</v>
      </c>
      <c r="F1" s="6" t="s">
        <v>18</v>
      </c>
    </row>
    <row r="2" spans="1:6" x14ac:dyDescent="0.35">
      <c r="A2">
        <v>5642</v>
      </c>
      <c r="C2" s="4">
        <v>54.42</v>
      </c>
      <c r="E2" s="4">
        <v>13645.03</v>
      </c>
      <c r="F2" s="4">
        <f>E2/A2/12</f>
        <v>0.20153949545078578</v>
      </c>
    </row>
    <row r="4" spans="1:6" x14ac:dyDescent="0.35">
      <c r="B4" t="s">
        <v>0</v>
      </c>
      <c r="D4" t="s">
        <v>1</v>
      </c>
      <c r="F4" t="s">
        <v>14</v>
      </c>
    </row>
    <row r="5" spans="1:6" x14ac:dyDescent="0.35">
      <c r="A5" s="3" t="s">
        <v>2</v>
      </c>
      <c r="B5">
        <v>566</v>
      </c>
      <c r="D5">
        <v>566</v>
      </c>
      <c r="F5" s="4">
        <v>82.65</v>
      </c>
    </row>
    <row r="6" spans="1:6" x14ac:dyDescent="0.35">
      <c r="A6" s="3" t="s">
        <v>3</v>
      </c>
      <c r="B6">
        <v>471</v>
      </c>
      <c r="D6">
        <v>471</v>
      </c>
      <c r="F6" s="4">
        <v>68.86</v>
      </c>
    </row>
    <row r="7" spans="1:6" x14ac:dyDescent="0.35">
      <c r="A7" s="3" t="s">
        <v>4</v>
      </c>
      <c r="B7">
        <v>450</v>
      </c>
      <c r="D7">
        <v>450</v>
      </c>
      <c r="F7" s="4">
        <v>66.989999999999995</v>
      </c>
    </row>
    <row r="8" spans="1:6" x14ac:dyDescent="0.35">
      <c r="A8" s="3" t="s">
        <v>5</v>
      </c>
      <c r="B8">
        <v>579</v>
      </c>
      <c r="D8">
        <v>578</v>
      </c>
      <c r="F8" s="4">
        <v>79.34</v>
      </c>
    </row>
    <row r="9" spans="1:6" x14ac:dyDescent="0.35">
      <c r="A9" s="3" t="s">
        <v>6</v>
      </c>
      <c r="B9">
        <v>579</v>
      </c>
      <c r="D9">
        <v>578</v>
      </c>
      <c r="F9" s="4">
        <v>79.709999999999994</v>
      </c>
    </row>
    <row r="10" spans="1:6" x14ac:dyDescent="0.35">
      <c r="A10" s="3" t="s">
        <v>7</v>
      </c>
      <c r="B10">
        <v>487</v>
      </c>
      <c r="D10">
        <v>486</v>
      </c>
      <c r="F10" s="4">
        <v>70.12</v>
      </c>
    </row>
    <row r="11" spans="1:6" x14ac:dyDescent="0.35">
      <c r="A11" s="3" t="s">
        <v>8</v>
      </c>
      <c r="B11">
        <v>549</v>
      </c>
      <c r="C11" s="3"/>
      <c r="D11">
        <v>549</v>
      </c>
      <c r="F11" s="4">
        <v>79.319999999999993</v>
      </c>
    </row>
    <row r="12" spans="1:6" x14ac:dyDescent="0.35">
      <c r="A12" s="3" t="s">
        <v>9</v>
      </c>
      <c r="B12">
        <v>498</v>
      </c>
      <c r="D12">
        <v>497</v>
      </c>
      <c r="F12" s="4">
        <v>77.739999999999995</v>
      </c>
    </row>
    <row r="13" spans="1:6" x14ac:dyDescent="0.35">
      <c r="A13" s="3" t="s">
        <v>10</v>
      </c>
      <c r="B13">
        <v>515</v>
      </c>
      <c r="D13">
        <v>514</v>
      </c>
      <c r="F13" s="4">
        <v>79.44</v>
      </c>
    </row>
    <row r="14" spans="1:6" x14ac:dyDescent="0.35">
      <c r="A14" s="3" t="s">
        <v>11</v>
      </c>
      <c r="B14">
        <v>519</v>
      </c>
      <c r="D14">
        <v>518</v>
      </c>
      <c r="F14" s="4">
        <v>79.59</v>
      </c>
    </row>
    <row r="15" spans="1:6" x14ac:dyDescent="0.35">
      <c r="A15" s="3" t="s">
        <v>12</v>
      </c>
      <c r="B15">
        <v>580</v>
      </c>
      <c r="D15">
        <v>580</v>
      </c>
      <c r="F15" s="4">
        <v>85.39</v>
      </c>
    </row>
    <row r="16" spans="1:6" x14ac:dyDescent="0.35">
      <c r="A16" s="3" t="s">
        <v>13</v>
      </c>
      <c r="B16">
        <v>542</v>
      </c>
      <c r="D16">
        <v>542</v>
      </c>
      <c r="F16" s="4">
        <v>55.36</v>
      </c>
    </row>
    <row r="17" spans="1:6" x14ac:dyDescent="0.35">
      <c r="A17" s="3"/>
      <c r="B17">
        <f>AVERAGE(B5:B16)</f>
        <v>527.91666666666663</v>
      </c>
      <c r="E17" t="s">
        <v>17</v>
      </c>
      <c r="F17" s="4">
        <f>SUM(F5:F16)</f>
        <v>904.5100000000001</v>
      </c>
    </row>
    <row r="18" spans="1:6" x14ac:dyDescent="0.35">
      <c r="A18" s="3"/>
      <c r="E18" t="s">
        <v>14</v>
      </c>
      <c r="F18" s="4">
        <f>F17/12</f>
        <v>75.375833333333347</v>
      </c>
    </row>
    <row r="19" spans="1:6" x14ac:dyDescent="0.35">
      <c r="B19">
        <f>A2*B17</f>
        <v>2978505.833333333</v>
      </c>
      <c r="E19" t="s">
        <v>20</v>
      </c>
      <c r="F19" s="4">
        <f>F2</f>
        <v>0.20153949545078578</v>
      </c>
    </row>
    <row r="20" spans="1:6" x14ac:dyDescent="0.35">
      <c r="E20" t="s">
        <v>21</v>
      </c>
      <c r="F20" s="4">
        <f>C2</f>
        <v>54.42</v>
      </c>
    </row>
    <row r="21" spans="1:6" x14ac:dyDescent="0.35">
      <c r="E21" t="s">
        <v>22</v>
      </c>
      <c r="F21" s="5">
        <f>F18-F19-F20</f>
        <v>20.754293837882557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EB5-4F78-4168-B11F-7FDC79302E2D}">
  <sheetPr codeName="Sheet3"/>
  <dimension ref="A1:H24"/>
  <sheetViews>
    <sheetView tabSelected="1" topLeftCell="A14" workbookViewId="0">
      <selection activeCell="H19" sqref="H19"/>
    </sheetView>
  </sheetViews>
  <sheetFormatPr defaultRowHeight="14.5" x14ac:dyDescent="0.35"/>
  <cols>
    <col min="5" max="5" width="10.54296875" bestFit="1" customWidth="1"/>
    <col min="6" max="6" width="11.6328125" bestFit="1" customWidth="1"/>
    <col min="8" max="8" width="13.81640625" bestFit="1" customWidth="1"/>
  </cols>
  <sheetData>
    <row r="1" spans="1:7" ht="43.5" x14ac:dyDescent="0.35">
      <c r="A1" s="6" t="s">
        <v>19</v>
      </c>
      <c r="B1" s="6"/>
      <c r="C1" s="6" t="s">
        <v>15</v>
      </c>
      <c r="D1" s="6"/>
      <c r="E1" s="6" t="s">
        <v>16</v>
      </c>
      <c r="F1" s="6" t="s">
        <v>18</v>
      </c>
    </row>
    <row r="2" spans="1:7" x14ac:dyDescent="0.35">
      <c r="A2">
        <v>26566</v>
      </c>
      <c r="C2" s="4">
        <v>54.5</v>
      </c>
      <c r="E2" s="4">
        <v>51939.81</v>
      </c>
      <c r="F2" s="4">
        <f>E2/A2/12</f>
        <v>0.16292695550703906</v>
      </c>
    </row>
    <row r="4" spans="1:7" x14ac:dyDescent="0.35">
      <c r="B4" t="s">
        <v>23</v>
      </c>
      <c r="D4" t="s">
        <v>24</v>
      </c>
      <c r="F4" t="s">
        <v>14</v>
      </c>
    </row>
    <row r="5" spans="1:7" x14ac:dyDescent="0.35">
      <c r="A5" s="7">
        <v>45405</v>
      </c>
      <c r="B5">
        <v>461</v>
      </c>
      <c r="D5">
        <v>460</v>
      </c>
      <c r="F5" s="4">
        <v>66.39</v>
      </c>
    </row>
    <row r="6" spans="1:7" x14ac:dyDescent="0.35">
      <c r="A6" s="7">
        <v>45435</v>
      </c>
      <c r="B6">
        <v>486</v>
      </c>
      <c r="D6">
        <v>486</v>
      </c>
      <c r="F6" s="4">
        <v>69.569999999999993</v>
      </c>
    </row>
    <row r="7" spans="1:7" x14ac:dyDescent="0.35">
      <c r="A7" s="7">
        <v>45466</v>
      </c>
      <c r="B7">
        <v>592</v>
      </c>
      <c r="D7">
        <v>581</v>
      </c>
      <c r="F7" s="4">
        <v>79.400000000000006</v>
      </c>
    </row>
    <row r="8" spans="1:7" x14ac:dyDescent="0.35">
      <c r="A8" s="7">
        <v>45496</v>
      </c>
      <c r="B8">
        <v>572</v>
      </c>
      <c r="D8">
        <v>571</v>
      </c>
      <c r="E8" s="7"/>
      <c r="F8" s="4">
        <v>78.08</v>
      </c>
      <c r="G8" s="7"/>
    </row>
    <row r="9" spans="1:7" x14ac:dyDescent="0.35">
      <c r="A9" s="7">
        <v>45527</v>
      </c>
      <c r="B9">
        <v>514</v>
      </c>
      <c r="D9">
        <v>513</v>
      </c>
      <c r="E9" s="7"/>
      <c r="F9" s="4">
        <v>72.67</v>
      </c>
      <c r="G9" s="7"/>
    </row>
    <row r="10" spans="1:7" x14ac:dyDescent="0.35">
      <c r="A10" s="7">
        <v>45558</v>
      </c>
      <c r="B10">
        <v>574</v>
      </c>
      <c r="D10">
        <v>574</v>
      </c>
      <c r="E10" s="7"/>
      <c r="F10" s="4">
        <v>80.77</v>
      </c>
      <c r="G10" s="7"/>
    </row>
    <row r="11" spans="1:7" x14ac:dyDescent="0.35">
      <c r="A11" s="7">
        <v>45588</v>
      </c>
      <c r="B11">
        <v>517</v>
      </c>
      <c r="D11">
        <v>516</v>
      </c>
      <c r="E11" s="7"/>
      <c r="F11" s="4">
        <v>79.16</v>
      </c>
      <c r="G11" s="7"/>
    </row>
    <row r="12" spans="1:7" x14ac:dyDescent="0.35">
      <c r="A12" s="7">
        <v>45619</v>
      </c>
      <c r="B12">
        <v>529</v>
      </c>
      <c r="D12">
        <v>528</v>
      </c>
      <c r="E12" s="7"/>
      <c r="F12" s="4">
        <v>80.099999999999994</v>
      </c>
      <c r="G12" s="7"/>
    </row>
    <row r="13" spans="1:7" x14ac:dyDescent="0.35">
      <c r="A13" s="7">
        <v>45649</v>
      </c>
      <c r="B13">
        <v>541</v>
      </c>
      <c r="D13">
        <v>541</v>
      </c>
      <c r="E13" s="7"/>
      <c r="F13" s="4">
        <v>81.290000000000006</v>
      </c>
      <c r="G13" s="7"/>
    </row>
    <row r="14" spans="1:7" x14ac:dyDescent="0.35">
      <c r="A14" s="7">
        <v>45315</v>
      </c>
      <c r="B14">
        <v>568</v>
      </c>
      <c r="D14">
        <v>567</v>
      </c>
      <c r="E14" s="7"/>
      <c r="F14" s="4">
        <v>84.64</v>
      </c>
      <c r="G14" s="7"/>
    </row>
    <row r="15" spans="1:7" x14ac:dyDescent="0.35">
      <c r="A15" s="7">
        <v>45346</v>
      </c>
      <c r="B15">
        <v>561</v>
      </c>
      <c r="D15">
        <v>560</v>
      </c>
      <c r="E15" s="7"/>
      <c r="F15" s="4">
        <v>78.650000000000006</v>
      </c>
      <c r="G15" s="7"/>
    </row>
    <row r="16" spans="1:7" x14ac:dyDescent="0.35">
      <c r="A16" s="7">
        <v>45375</v>
      </c>
      <c r="B16">
        <v>547</v>
      </c>
      <c r="D16">
        <v>547</v>
      </c>
      <c r="E16" s="7"/>
      <c r="F16" s="4">
        <v>56.5</v>
      </c>
      <c r="G16" s="7"/>
    </row>
    <row r="17" spans="1:8" x14ac:dyDescent="0.35">
      <c r="A17" t="s">
        <v>25</v>
      </c>
      <c r="B17">
        <f>AVERAGE(B5:B16)</f>
        <v>538.5</v>
      </c>
      <c r="D17">
        <f>AVERAGE(D5:D16)</f>
        <v>537</v>
      </c>
      <c r="E17" s="7"/>
      <c r="F17">
        <f>AVERAGE(F5:F16)</f>
        <v>75.601666666666659</v>
      </c>
      <c r="G17" s="7"/>
    </row>
    <row r="18" spans="1:8" x14ac:dyDescent="0.35">
      <c r="D18" s="7"/>
      <c r="E18" t="s">
        <v>14</v>
      </c>
      <c r="F18" s="1">
        <f>F17</f>
        <v>75.601666666666659</v>
      </c>
      <c r="G18" s="7"/>
    </row>
    <row r="19" spans="1:8" x14ac:dyDescent="0.35">
      <c r="D19" s="7"/>
      <c r="E19" t="s">
        <v>20</v>
      </c>
      <c r="F19" s="8">
        <f>F2</f>
        <v>0.16292695550703906</v>
      </c>
      <c r="G19" s="7"/>
    </row>
    <row r="20" spans="1:8" x14ac:dyDescent="0.35">
      <c r="B20">
        <f>A2*B17</f>
        <v>14305791</v>
      </c>
      <c r="E20" t="s">
        <v>21</v>
      </c>
      <c r="F20" s="8">
        <f>C2</f>
        <v>54.5</v>
      </c>
    </row>
    <row r="21" spans="1:8" x14ac:dyDescent="0.35">
      <c r="B21">
        <f>(B20+'PA TAP 1-10'!B19)/('PA TAP 1-10'!A2+'PA TAP 2-3'!A2)</f>
        <v>536.64607654412976</v>
      </c>
      <c r="E21" t="s">
        <v>22</v>
      </c>
      <c r="F21" s="9">
        <f>F18-F19-F20</f>
        <v>20.938739711159627</v>
      </c>
    </row>
    <row r="23" spans="1:8" x14ac:dyDescent="0.35">
      <c r="E23" s="10" t="s">
        <v>26</v>
      </c>
      <c r="F23" s="11">
        <f>((A2*F21)+('PA TAP 1-10'!A2*'PA TAP 1-10'!F21))/('PA TAP 2-3'!A2+'PA TAP 1-10'!A2)</f>
        <v>20.906429613760562</v>
      </c>
    </row>
    <row r="24" spans="1:8" x14ac:dyDescent="0.35">
      <c r="H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 TAP 1-10</vt:lpstr>
      <vt:lpstr>PA TAP 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Ballenger</dc:creator>
  <cp:lastModifiedBy>Robert Ballenger</cp:lastModifiedBy>
  <dcterms:created xsi:type="dcterms:W3CDTF">2024-03-21T13:35:05Z</dcterms:created>
  <dcterms:modified xsi:type="dcterms:W3CDTF">2024-05-02T14:02:30Z</dcterms:modified>
</cp:coreProperties>
</file>