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-120" yWindow="-120" windowWidth="20730" windowHeight="11760"/>
  </bookViews>
  <sheets>
    <sheet name="2024 PIP 150-200" sheetId="16" r:id="rId1"/>
    <sheet name="2023 PIP 150-200" sheetId="17" r:id="rId2"/>
    <sheet name="Curr PIP 150-200 FPL" sheetId="18" r:id="rId3"/>
    <sheet name="2024 PIP 100-150" sheetId="13" r:id="rId4"/>
    <sheet name="2023 PIP 100-150" sheetId="14" r:id="rId5"/>
    <sheet name="Curr PIP 100-150 FPL" sheetId="15" r:id="rId6"/>
    <sheet name="2024 PIP 50-100" sheetId="10" r:id="rId7"/>
    <sheet name="2023 PIP 50-100" sheetId="11" r:id="rId8"/>
    <sheet name="Curr PIP 50-100 FPL" sheetId="12" r:id="rId9"/>
    <sheet name="2024 PIP 0-50 " sheetId="9" r:id="rId10"/>
    <sheet name="2023 PIP 0-50 " sheetId="8" r:id="rId11"/>
    <sheet name="Current PIP 0-50" sheetId="7" r:id="rId12"/>
    <sheet name="PWD zips" sheetId="1" r:id="rId13"/>
    <sheet name="Zip exclusions" sheetId="2" r:id="rId14"/>
    <sheet name="Input data" sheetId="3" r:id="rId15"/>
  </sheets>
  <definedNames>
    <definedName name="_xlnm._FilterDatabase" localSheetId="12" hidden="1">'PWD zips'!$C$1:$IF$50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J50" i="1" l="1"/>
  <c r="II50" i="1"/>
  <c r="IH50" i="1"/>
  <c r="IJ49" i="1"/>
  <c r="II49" i="1"/>
  <c r="IH49" i="1"/>
  <c r="IJ48" i="1"/>
  <c r="II48" i="1"/>
  <c r="IH48" i="1"/>
  <c r="IJ47" i="1"/>
  <c r="II47" i="1"/>
  <c r="IH47" i="1"/>
  <c r="IJ46" i="1"/>
  <c r="II46" i="1"/>
  <c r="IH46" i="1"/>
  <c r="IJ45" i="1"/>
  <c r="II45" i="1"/>
  <c r="IH45" i="1"/>
  <c r="IJ44" i="1"/>
  <c r="II44" i="1"/>
  <c r="IH44" i="1"/>
  <c r="IJ43" i="1"/>
  <c r="II43" i="1"/>
  <c r="IH43" i="1"/>
  <c r="IJ42" i="1"/>
  <c r="II42" i="1"/>
  <c r="IH42" i="1"/>
  <c r="IJ41" i="1"/>
  <c r="II41" i="1"/>
  <c r="IH41" i="1"/>
  <c r="IJ40" i="1"/>
  <c r="II40" i="1"/>
  <c r="IH40" i="1"/>
  <c r="IJ39" i="1"/>
  <c r="II39" i="1"/>
  <c r="IH39" i="1"/>
  <c r="IJ38" i="1"/>
  <c r="II38" i="1"/>
  <c r="IH38" i="1"/>
  <c r="IJ37" i="1"/>
  <c r="II37" i="1"/>
  <c r="IH37" i="1"/>
  <c r="IJ36" i="1"/>
  <c r="II36" i="1"/>
  <c r="IH36" i="1"/>
  <c r="IJ35" i="1"/>
  <c r="II35" i="1"/>
  <c r="IH35" i="1"/>
  <c r="IJ34" i="1"/>
  <c r="II34" i="1"/>
  <c r="IH34" i="1"/>
  <c r="IJ33" i="1"/>
  <c r="II33" i="1"/>
  <c r="IH33" i="1"/>
  <c r="IJ32" i="1"/>
  <c r="II32" i="1"/>
  <c r="IH32" i="1"/>
  <c r="IJ31" i="1"/>
  <c r="II31" i="1"/>
  <c r="IH31" i="1"/>
  <c r="IJ30" i="1"/>
  <c r="II30" i="1"/>
  <c r="IH30" i="1"/>
  <c r="IJ29" i="1"/>
  <c r="II29" i="1"/>
  <c r="IH29" i="1"/>
  <c r="IJ28" i="1"/>
  <c r="II28" i="1"/>
  <c r="IH28" i="1"/>
  <c r="IJ27" i="1"/>
  <c r="II27" i="1"/>
  <c r="IH27" i="1"/>
  <c r="IJ26" i="1"/>
  <c r="II26" i="1"/>
  <c r="IH26" i="1"/>
  <c r="IJ25" i="1"/>
  <c r="II25" i="1"/>
  <c r="IH25" i="1"/>
  <c r="IJ24" i="1"/>
  <c r="II24" i="1"/>
  <c r="IH24" i="1"/>
  <c r="IJ23" i="1"/>
  <c r="II23" i="1"/>
  <c r="IH23" i="1"/>
  <c r="IJ22" i="1"/>
  <c r="II22" i="1"/>
  <c r="IH22" i="1"/>
  <c r="IJ21" i="1"/>
  <c r="II21" i="1"/>
  <c r="IH21" i="1"/>
  <c r="IJ20" i="1"/>
  <c r="II20" i="1"/>
  <c r="IH20" i="1"/>
  <c r="IJ19" i="1"/>
  <c r="II19" i="1"/>
  <c r="IH19" i="1"/>
  <c r="IJ18" i="1"/>
  <c r="II18" i="1"/>
  <c r="IH18" i="1"/>
  <c r="IJ17" i="1"/>
  <c r="II17" i="1"/>
  <c r="IH17" i="1"/>
  <c r="IJ16" i="1"/>
  <c r="II16" i="1"/>
  <c r="IH16" i="1"/>
  <c r="IJ15" i="1"/>
  <c r="II15" i="1"/>
  <c r="IH15" i="1"/>
  <c r="IJ14" i="1"/>
  <c r="II14" i="1"/>
  <c r="IH14" i="1"/>
  <c r="IJ13" i="1"/>
  <c r="II13" i="1"/>
  <c r="IH13" i="1"/>
  <c r="IJ12" i="1"/>
  <c r="II12" i="1"/>
  <c r="IH12" i="1"/>
  <c r="IJ11" i="1"/>
  <c r="II11" i="1"/>
  <c r="IH11" i="1"/>
  <c r="IJ10" i="1"/>
  <c r="II10" i="1"/>
  <c r="IH10" i="1"/>
  <c r="IJ9" i="1"/>
  <c r="II9" i="1"/>
  <c r="IH9" i="1"/>
  <c r="IJ8" i="1"/>
  <c r="II8" i="1"/>
  <c r="IH8" i="1"/>
  <c r="IJ7" i="1"/>
  <c r="II7" i="1"/>
  <c r="IH7" i="1"/>
  <c r="IJ6" i="1"/>
  <c r="II6" i="1"/>
  <c r="IH6" i="1"/>
  <c r="IJ5" i="1"/>
  <c r="II5" i="1"/>
  <c r="IH5" i="1"/>
  <c r="IJ4" i="1"/>
  <c r="II4" i="1"/>
  <c r="IH4" i="1"/>
  <c r="IJ3" i="1"/>
  <c r="ID50" i="1"/>
  <c r="ID49" i="1"/>
  <c r="ID48" i="1"/>
  <c r="ID47" i="1"/>
  <c r="ID46" i="1"/>
  <c r="ID45" i="1"/>
  <c r="ID44" i="1"/>
  <c r="ID43" i="1"/>
  <c r="ID42" i="1"/>
  <c r="ID41" i="1"/>
  <c r="ID40" i="1"/>
  <c r="ID39" i="1"/>
  <c r="ID38" i="1"/>
  <c r="ID37" i="1"/>
  <c r="ID36" i="1"/>
  <c r="ID35" i="1"/>
  <c r="ID34" i="1"/>
  <c r="ID33" i="1"/>
  <c r="ID32" i="1"/>
  <c r="ID31" i="1"/>
  <c r="ID30" i="1"/>
  <c r="ID29" i="1"/>
  <c r="ID28" i="1"/>
  <c r="ID27" i="1"/>
  <c r="ID26" i="1"/>
  <c r="ID25" i="1"/>
  <c r="ID24" i="1"/>
  <c r="ID23" i="1"/>
  <c r="ID22" i="1"/>
  <c r="ID21" i="1"/>
  <c r="ID20" i="1"/>
  <c r="ID19" i="1"/>
  <c r="ID18" i="1"/>
  <c r="ID17" i="1"/>
  <c r="ID16" i="1"/>
  <c r="ID15" i="1"/>
  <c r="ID14" i="1"/>
  <c r="ID13" i="1"/>
  <c r="ID12" i="1"/>
  <c r="ID11" i="1"/>
  <c r="ID10" i="1"/>
  <c r="ID9" i="1"/>
  <c r="ID8" i="1"/>
  <c r="ID7" i="1"/>
  <c r="ID6" i="1"/>
  <c r="ID5" i="1"/>
  <c r="ID4" i="1"/>
  <c r="IA50" i="1"/>
  <c r="IA49" i="1"/>
  <c r="IA48" i="1"/>
  <c r="IA47" i="1"/>
  <c r="IA46" i="1"/>
  <c r="IA45" i="1"/>
  <c r="IA44" i="1"/>
  <c r="IA43" i="1"/>
  <c r="IA42" i="1"/>
  <c r="IA41" i="1"/>
  <c r="IA40" i="1"/>
  <c r="IA39" i="1"/>
  <c r="IA38" i="1"/>
  <c r="IA37" i="1"/>
  <c r="IA36" i="1"/>
  <c r="IA35" i="1"/>
  <c r="IA34" i="1"/>
  <c r="IA33" i="1"/>
  <c r="IA32" i="1"/>
  <c r="IA31" i="1"/>
  <c r="IA30" i="1"/>
  <c r="IA29" i="1"/>
  <c r="IA28" i="1"/>
  <c r="IA27" i="1"/>
  <c r="IA26" i="1"/>
  <c r="IA25" i="1"/>
  <c r="IA24" i="1"/>
  <c r="IA23" i="1"/>
  <c r="IA22" i="1"/>
  <c r="IA21" i="1"/>
  <c r="IA20" i="1"/>
  <c r="IA19" i="1"/>
  <c r="IA18" i="1"/>
  <c r="IA17" i="1"/>
  <c r="IA16" i="1"/>
  <c r="IA15" i="1"/>
  <c r="IA14" i="1"/>
  <c r="IA13" i="1"/>
  <c r="IA12" i="1"/>
  <c r="IA11" i="1"/>
  <c r="IA10" i="1"/>
  <c r="IA9" i="1"/>
  <c r="IA8" i="1"/>
  <c r="IA7" i="1"/>
  <c r="IA6" i="1"/>
  <c r="IA5" i="1"/>
  <c r="IA4" i="1"/>
  <c r="IA3" i="1"/>
  <c r="ID3" i="1"/>
  <c r="IY5" i="1"/>
  <c r="IQ50" i="1"/>
  <c r="IU50" i="1" s="1"/>
  <c r="JG50" i="1" s="1"/>
  <c r="IQ49" i="1"/>
  <c r="IR49" i="1" s="1"/>
  <c r="IV49" i="1" s="1"/>
  <c r="IQ48" i="1"/>
  <c r="IU48" i="1" s="1"/>
  <c r="JG48" i="1" s="1"/>
  <c r="IQ47" i="1"/>
  <c r="IT47" i="1" s="1"/>
  <c r="JF47" i="1" s="1"/>
  <c r="IQ46" i="1"/>
  <c r="IS46" i="1" s="1"/>
  <c r="JA46" i="1" s="1"/>
  <c r="IQ45" i="1"/>
  <c r="IT45" i="1" s="1"/>
  <c r="IX45" i="1" s="1"/>
  <c r="IQ44" i="1"/>
  <c r="IS44" i="1" s="1"/>
  <c r="JE44" i="1" s="1"/>
  <c r="IQ43" i="1"/>
  <c r="IU43" i="1" s="1"/>
  <c r="JG43" i="1" s="1"/>
  <c r="IQ42" i="1"/>
  <c r="IR42" i="1" s="1"/>
  <c r="IZ42" i="1" s="1"/>
  <c r="IQ41" i="1"/>
  <c r="IR41" i="1" s="1"/>
  <c r="IV41" i="1" s="1"/>
  <c r="IQ40" i="1"/>
  <c r="IT40" i="1" s="1"/>
  <c r="JB40" i="1" s="1"/>
  <c r="IQ39" i="1"/>
  <c r="IU39" i="1" s="1"/>
  <c r="IY39" i="1" s="1"/>
  <c r="IQ38" i="1"/>
  <c r="IR38" i="1" s="1"/>
  <c r="IV38" i="1" s="1"/>
  <c r="IQ37" i="1"/>
  <c r="IU37" i="1" s="1"/>
  <c r="JG37" i="1" s="1"/>
  <c r="IQ36" i="1"/>
  <c r="IU36" i="1" s="1"/>
  <c r="JC36" i="1" s="1"/>
  <c r="IQ35" i="1"/>
  <c r="IT35" i="1" s="1"/>
  <c r="IX35" i="1" s="1"/>
  <c r="IQ34" i="1"/>
  <c r="IU34" i="1" s="1"/>
  <c r="JG34" i="1" s="1"/>
  <c r="IQ33" i="1"/>
  <c r="IR33" i="1" s="1"/>
  <c r="IV33" i="1" s="1"/>
  <c r="IQ32" i="1"/>
  <c r="IS32" i="1" s="1"/>
  <c r="JE32" i="1" s="1"/>
  <c r="IQ31" i="1"/>
  <c r="IT31" i="1" s="1"/>
  <c r="JB31" i="1" s="1"/>
  <c r="IQ30" i="1"/>
  <c r="IT30" i="1" s="1"/>
  <c r="IX30" i="1" s="1"/>
  <c r="IQ29" i="1"/>
  <c r="IT29" i="1" s="1"/>
  <c r="JB29" i="1" s="1"/>
  <c r="IQ28" i="1"/>
  <c r="IS28" i="1" s="1"/>
  <c r="JE28" i="1" s="1"/>
  <c r="IQ27" i="1"/>
  <c r="IT27" i="1" s="1"/>
  <c r="JB27" i="1" s="1"/>
  <c r="IQ26" i="1"/>
  <c r="IU26" i="1" s="1"/>
  <c r="JC26" i="1" s="1"/>
  <c r="IQ25" i="1"/>
  <c r="IR25" i="1" s="1"/>
  <c r="IV25" i="1" s="1"/>
  <c r="IQ24" i="1"/>
  <c r="IT24" i="1" s="1"/>
  <c r="JB24" i="1" s="1"/>
  <c r="IQ23" i="1"/>
  <c r="IU23" i="1" s="1"/>
  <c r="IY23" i="1" s="1"/>
  <c r="IQ22" i="1"/>
  <c r="IR22" i="1" s="1"/>
  <c r="IV22" i="1" s="1"/>
  <c r="IQ21" i="1"/>
  <c r="IR21" i="1" s="1"/>
  <c r="JD21" i="1" s="1"/>
  <c r="IQ20" i="1"/>
  <c r="IU20" i="1" s="1"/>
  <c r="JC20" i="1" s="1"/>
  <c r="IQ19" i="1"/>
  <c r="IU19" i="1" s="1"/>
  <c r="IY19" i="1" s="1"/>
  <c r="IQ18" i="1"/>
  <c r="IU18" i="1" s="1"/>
  <c r="IY18" i="1" s="1"/>
  <c r="IQ17" i="1"/>
  <c r="IT17" i="1" s="1"/>
  <c r="JB17" i="1" s="1"/>
  <c r="IQ16" i="1"/>
  <c r="IR16" i="1" s="1"/>
  <c r="JD16" i="1" s="1"/>
  <c r="IQ15" i="1"/>
  <c r="IT15" i="1" s="1"/>
  <c r="JB15" i="1" s="1"/>
  <c r="IQ14" i="1"/>
  <c r="IS14" i="1" s="1"/>
  <c r="JA14" i="1" s="1"/>
  <c r="IQ13" i="1"/>
  <c r="IU13" i="1" s="1"/>
  <c r="IY13" i="1" s="1"/>
  <c r="IQ12" i="1"/>
  <c r="IS12" i="1" s="1"/>
  <c r="JE12" i="1" s="1"/>
  <c r="IQ11" i="1"/>
  <c r="IR11" i="1" s="1"/>
  <c r="IZ11" i="1" s="1"/>
  <c r="IQ10" i="1"/>
  <c r="IU10" i="1" s="1"/>
  <c r="JC10" i="1" s="1"/>
  <c r="IQ9" i="1"/>
  <c r="IR9" i="1" s="1"/>
  <c r="JD9" i="1" s="1"/>
  <c r="IQ8" i="1"/>
  <c r="IT8" i="1" s="1"/>
  <c r="JB8" i="1" s="1"/>
  <c r="IQ7" i="1"/>
  <c r="IS7" i="1" s="1"/>
  <c r="JA7" i="1" s="1"/>
  <c r="IQ6" i="1"/>
  <c r="IT6" i="1" s="1"/>
  <c r="JB6" i="1" s="1"/>
  <c r="IQ5" i="1"/>
  <c r="IU5" i="1" s="1"/>
  <c r="JG5" i="1" s="1"/>
  <c r="IQ4" i="1"/>
  <c r="IS4" i="1" s="1"/>
  <c r="JE4" i="1" s="1"/>
  <c r="IQ3" i="1"/>
  <c r="IU3" i="1" s="1"/>
  <c r="IY3" i="1" s="1"/>
  <c r="C7" i="3"/>
  <c r="C6" i="3"/>
  <c r="C5" i="3"/>
  <c r="JF27" i="1" l="1"/>
  <c r="JG20" i="1"/>
  <c r="IZ21" i="1"/>
  <c r="IV21" i="1"/>
  <c r="JB35" i="1"/>
  <c r="JF35" i="1"/>
  <c r="IY36" i="1"/>
  <c r="JG36" i="1"/>
  <c r="IY37" i="1"/>
  <c r="JC37" i="1"/>
  <c r="IZ22" i="1"/>
  <c r="JD22" i="1"/>
  <c r="IX8" i="1"/>
  <c r="JC23" i="1"/>
  <c r="IX6" i="1"/>
  <c r="JF6" i="1"/>
  <c r="JE7" i="1"/>
  <c r="JF8" i="1"/>
  <c r="JG23" i="1"/>
  <c r="IZ38" i="1"/>
  <c r="IV9" i="1"/>
  <c r="IX24" i="1"/>
  <c r="JD38" i="1"/>
  <c r="IZ9" i="1"/>
  <c r="JF24" i="1"/>
  <c r="JC39" i="1"/>
  <c r="JG39" i="1"/>
  <c r="IX40" i="1"/>
  <c r="JG10" i="1"/>
  <c r="JD11" i="1"/>
  <c r="JF31" i="1"/>
  <c r="IZ41" i="1"/>
  <c r="IY10" i="1"/>
  <c r="IZ25" i="1"/>
  <c r="JF40" i="1"/>
  <c r="JC3" i="1"/>
  <c r="IX17" i="1"/>
  <c r="IZ33" i="1"/>
  <c r="IZ49" i="1"/>
  <c r="JB30" i="1"/>
  <c r="JG3" i="1"/>
  <c r="JC19" i="1"/>
  <c r="IY34" i="1"/>
  <c r="IY50" i="1"/>
  <c r="IW4" i="1"/>
  <c r="JG19" i="1"/>
  <c r="JC34" i="1"/>
  <c r="JC50" i="1"/>
  <c r="IX29" i="1"/>
  <c r="JC18" i="1"/>
  <c r="IW12" i="1"/>
  <c r="IV11" i="1"/>
  <c r="IZ16" i="1"/>
  <c r="JD25" i="1"/>
  <c r="JD33" i="1"/>
  <c r="JD41" i="1"/>
  <c r="JD49" i="1"/>
  <c r="JE14" i="1"/>
  <c r="IY20" i="1"/>
  <c r="IS22" i="1"/>
  <c r="JA4" i="1"/>
  <c r="IW7" i="1"/>
  <c r="JA12" i="1"/>
  <c r="JA28" i="1"/>
  <c r="JA32" i="1"/>
  <c r="JA44" i="1"/>
  <c r="IV16" i="1"/>
  <c r="IY48" i="1"/>
  <c r="IT22" i="1"/>
  <c r="IX15" i="1"/>
  <c r="JF17" i="1"/>
  <c r="IX27" i="1"/>
  <c r="JF29" i="1"/>
  <c r="IX31" i="1"/>
  <c r="JF45" i="1"/>
  <c r="IX47" i="1"/>
  <c r="IW28" i="1"/>
  <c r="JE46" i="1"/>
  <c r="JF30" i="1"/>
  <c r="JC5" i="1"/>
  <c r="JG18" i="1"/>
  <c r="JG26" i="1"/>
  <c r="IU22" i="1"/>
  <c r="JG13" i="1"/>
  <c r="IY43" i="1"/>
  <c r="JC48" i="1"/>
  <c r="JD42" i="1"/>
  <c r="IW44" i="1"/>
  <c r="JB45" i="1"/>
  <c r="JC13" i="1"/>
  <c r="IV42" i="1"/>
  <c r="JF15" i="1"/>
  <c r="IW32" i="1"/>
  <c r="IW14" i="1"/>
  <c r="IW46" i="1"/>
  <c r="JB47" i="1"/>
  <c r="IY26" i="1"/>
  <c r="JC43" i="1"/>
  <c r="IT12" i="1"/>
  <c r="IU12" i="1"/>
  <c r="IU41" i="1"/>
  <c r="IT41" i="1"/>
  <c r="IS25" i="1"/>
  <c r="IU25" i="1"/>
  <c r="IU44" i="1"/>
  <c r="IU47" i="1"/>
  <c r="IT9" i="1"/>
  <c r="IU28" i="1"/>
  <c r="IU38" i="1"/>
  <c r="IU31" i="1"/>
  <c r="IR6" i="1"/>
  <c r="IU15" i="1"/>
  <c r="IU6" i="1"/>
  <c r="IS38" i="1"/>
  <c r="IS9" i="1"/>
  <c r="IT38" i="1"/>
  <c r="IU9" i="1"/>
  <c r="IS41" i="1"/>
  <c r="IS6" i="1"/>
  <c r="IT25" i="1"/>
  <c r="IT44" i="1"/>
  <c r="IT28" i="1"/>
  <c r="IS29" i="1"/>
  <c r="IR19" i="1"/>
  <c r="IR48" i="1"/>
  <c r="IS48" i="1"/>
  <c r="IT19" i="1"/>
  <c r="IT48" i="1"/>
  <c r="IR35" i="1"/>
  <c r="IR10" i="1"/>
  <c r="IR13" i="1"/>
  <c r="IT16" i="1"/>
  <c r="IU42" i="1"/>
  <c r="IT4" i="1"/>
  <c r="IS17" i="1"/>
  <c r="IS33" i="1"/>
  <c r="IS49" i="1"/>
  <c r="IR32" i="1"/>
  <c r="IS35" i="1"/>
  <c r="IS19" i="1"/>
  <c r="IT13" i="1"/>
  <c r="IS26" i="1"/>
  <c r="IR39" i="1"/>
  <c r="IS23" i="1"/>
  <c r="IU29" i="1"/>
  <c r="IS39" i="1"/>
  <c r="IU45" i="1"/>
  <c r="IT7" i="1"/>
  <c r="IU4" i="1"/>
  <c r="IT49" i="1"/>
  <c r="IR8" i="1"/>
  <c r="IS11" i="1"/>
  <c r="IU17" i="1"/>
  <c r="IR24" i="1"/>
  <c r="IS27" i="1"/>
  <c r="IU33" i="1"/>
  <c r="IR40" i="1"/>
  <c r="IU49" i="1"/>
  <c r="IS8" i="1"/>
  <c r="IU14" i="1"/>
  <c r="IR37" i="1"/>
  <c r="IS40" i="1"/>
  <c r="IU46" i="1"/>
  <c r="IS5" i="1"/>
  <c r="IU11" i="1"/>
  <c r="IS21" i="1"/>
  <c r="IU8" i="1"/>
  <c r="IR15" i="1"/>
  <c r="IS18" i="1"/>
  <c r="IT21" i="1"/>
  <c r="IU24" i="1"/>
  <c r="IR31" i="1"/>
  <c r="IS34" i="1"/>
  <c r="IT37" i="1"/>
  <c r="IU40" i="1"/>
  <c r="IR47" i="1"/>
  <c r="IS50" i="1"/>
  <c r="IS16" i="1"/>
  <c r="IR29" i="1"/>
  <c r="IR26" i="1"/>
  <c r="IT32" i="1"/>
  <c r="IU35" i="1"/>
  <c r="IS45" i="1"/>
  <c r="IR7" i="1"/>
  <c r="IU16" i="1"/>
  <c r="IR23" i="1"/>
  <c r="IU32" i="1"/>
  <c r="IS42" i="1"/>
  <c r="IT10" i="1"/>
  <c r="IR36" i="1"/>
  <c r="IT42" i="1"/>
  <c r="IS20" i="1"/>
  <c r="IT23" i="1"/>
  <c r="IS36" i="1"/>
  <c r="IU7" i="1"/>
  <c r="IR30" i="1"/>
  <c r="IT36" i="1"/>
  <c r="IR46" i="1"/>
  <c r="IT33" i="1"/>
  <c r="IT14" i="1"/>
  <c r="IT46" i="1"/>
  <c r="IR5" i="1"/>
  <c r="IT11" i="1"/>
  <c r="IS24" i="1"/>
  <c r="IU30" i="1"/>
  <c r="IT43" i="1"/>
  <c r="IR18" i="1"/>
  <c r="IU27" i="1"/>
  <c r="IS37" i="1"/>
  <c r="IR50" i="1"/>
  <c r="IT5" i="1"/>
  <c r="IR12" i="1"/>
  <c r="IS15" i="1"/>
  <c r="IT18" i="1"/>
  <c r="IU21" i="1"/>
  <c r="IR28" i="1"/>
  <c r="IS31" i="1"/>
  <c r="IT34" i="1"/>
  <c r="IR44" i="1"/>
  <c r="IS47" i="1"/>
  <c r="IT50" i="1"/>
  <c r="IR45" i="1"/>
  <c r="IS13" i="1"/>
  <c r="IS10" i="1"/>
  <c r="IR4" i="1"/>
  <c r="IR20" i="1"/>
  <c r="IT26" i="1"/>
  <c r="IR17" i="1"/>
  <c r="IT39" i="1"/>
  <c r="IR14" i="1"/>
  <c r="IT20" i="1"/>
  <c r="IR27" i="1"/>
  <c r="IS30" i="1"/>
  <c r="IR43" i="1"/>
  <c r="IS43" i="1"/>
  <c r="IR34" i="1"/>
  <c r="IR3" i="1"/>
  <c r="IS3" i="1"/>
  <c r="IT3" i="1"/>
  <c r="HU53" i="1"/>
  <c r="HT53" i="1"/>
  <c r="HS53" i="1"/>
  <c r="HR53" i="1"/>
  <c r="HQ53" i="1"/>
  <c r="IM52" i="1"/>
  <c r="IL52" i="1"/>
  <c r="IK52" i="1"/>
  <c r="IG52" i="1"/>
  <c r="IP52" i="1"/>
  <c r="IO52" i="1"/>
  <c r="IN52" i="1"/>
  <c r="HO53" i="1"/>
  <c r="HN53" i="1"/>
  <c r="HM53" i="1"/>
  <c r="HL53" i="1"/>
  <c r="HK53" i="1"/>
  <c r="HJ53" i="1"/>
  <c r="HI53" i="1"/>
  <c r="HH53" i="1"/>
  <c r="IM50" i="1"/>
  <c r="IL50" i="1"/>
  <c r="IK50" i="1"/>
  <c r="IP50" i="1" s="1"/>
  <c r="IG50" i="1"/>
  <c r="IM49" i="1"/>
  <c r="IL49" i="1"/>
  <c r="IK49" i="1"/>
  <c r="IP49" i="1" s="1"/>
  <c r="IG49" i="1"/>
  <c r="IM48" i="1"/>
  <c r="IL48" i="1"/>
  <c r="IK48" i="1"/>
  <c r="IO48" i="1" s="1"/>
  <c r="IG48" i="1"/>
  <c r="IM47" i="1"/>
  <c r="IL47" i="1"/>
  <c r="IK47" i="1"/>
  <c r="IO47" i="1" s="1"/>
  <c r="IG47" i="1"/>
  <c r="IM46" i="1"/>
  <c r="IL46" i="1"/>
  <c r="IK46" i="1"/>
  <c r="IP46" i="1" s="1"/>
  <c r="IG46" i="1"/>
  <c r="IM45" i="1"/>
  <c r="IL45" i="1"/>
  <c r="IK45" i="1"/>
  <c r="IP45" i="1" s="1"/>
  <c r="IG45" i="1"/>
  <c r="IM44" i="1"/>
  <c r="IL44" i="1"/>
  <c r="IK44" i="1"/>
  <c r="IG44" i="1"/>
  <c r="IM43" i="1"/>
  <c r="IL43" i="1"/>
  <c r="IK43" i="1"/>
  <c r="IO43" i="1" s="1"/>
  <c r="IG43" i="1"/>
  <c r="IM42" i="1"/>
  <c r="IL42" i="1"/>
  <c r="IK42" i="1"/>
  <c r="IP42" i="1" s="1"/>
  <c r="IG42" i="1"/>
  <c r="IM41" i="1"/>
  <c r="IL41" i="1"/>
  <c r="IK41" i="1"/>
  <c r="IO41" i="1" s="1"/>
  <c r="IG41" i="1"/>
  <c r="IM40" i="1"/>
  <c r="IL40" i="1"/>
  <c r="IK40" i="1"/>
  <c r="IG40" i="1"/>
  <c r="IM39" i="1"/>
  <c r="IL39" i="1"/>
  <c r="IK39" i="1"/>
  <c r="IN39" i="1" s="1"/>
  <c r="IG39" i="1"/>
  <c r="IM38" i="1"/>
  <c r="IL38" i="1"/>
  <c r="IK38" i="1"/>
  <c r="IP38" i="1" s="1"/>
  <c r="IG38" i="1"/>
  <c r="IM37" i="1"/>
  <c r="IL37" i="1"/>
  <c r="IK37" i="1"/>
  <c r="IO37" i="1" s="1"/>
  <c r="IG37" i="1"/>
  <c r="IM36" i="1"/>
  <c r="IL36" i="1"/>
  <c r="IK36" i="1"/>
  <c r="IN36" i="1" s="1"/>
  <c r="IG36" i="1"/>
  <c r="IM35" i="1"/>
  <c r="IL35" i="1"/>
  <c r="IK35" i="1"/>
  <c r="IG35" i="1"/>
  <c r="IM34" i="1"/>
  <c r="IL34" i="1"/>
  <c r="IK34" i="1"/>
  <c r="IP34" i="1" s="1"/>
  <c r="IG34" i="1"/>
  <c r="IM33" i="1"/>
  <c r="IL33" i="1"/>
  <c r="IK33" i="1"/>
  <c r="IP33" i="1" s="1"/>
  <c r="IG33" i="1"/>
  <c r="IM32" i="1"/>
  <c r="IL32" i="1"/>
  <c r="IK32" i="1"/>
  <c r="IN32" i="1" s="1"/>
  <c r="IG32" i="1"/>
  <c r="IM31" i="1"/>
  <c r="IL31" i="1"/>
  <c r="IK31" i="1"/>
  <c r="IO31" i="1" s="1"/>
  <c r="IG31" i="1"/>
  <c r="IM30" i="1"/>
  <c r="IL30" i="1"/>
  <c r="IK30" i="1"/>
  <c r="IP30" i="1" s="1"/>
  <c r="IG30" i="1"/>
  <c r="IM29" i="1"/>
  <c r="IL29" i="1"/>
  <c r="IK29" i="1"/>
  <c r="IP29" i="1" s="1"/>
  <c r="IG29" i="1"/>
  <c r="IM28" i="1"/>
  <c r="IL28" i="1"/>
  <c r="IK28" i="1"/>
  <c r="IG28" i="1"/>
  <c r="IM27" i="1"/>
  <c r="IL27" i="1"/>
  <c r="IK27" i="1"/>
  <c r="IO27" i="1" s="1"/>
  <c r="IG27" i="1"/>
  <c r="IM26" i="1"/>
  <c r="IL26" i="1"/>
  <c r="IK26" i="1"/>
  <c r="IO26" i="1" s="1"/>
  <c r="IG26" i="1"/>
  <c r="IM25" i="1"/>
  <c r="IL25" i="1"/>
  <c r="IK25" i="1"/>
  <c r="IO25" i="1" s="1"/>
  <c r="IG25" i="1"/>
  <c r="IM24" i="1"/>
  <c r="IL24" i="1"/>
  <c r="IK24" i="1"/>
  <c r="IG24" i="1"/>
  <c r="IM23" i="1"/>
  <c r="IL23" i="1"/>
  <c r="IK23" i="1"/>
  <c r="IN23" i="1" s="1"/>
  <c r="IG23" i="1"/>
  <c r="IM22" i="1"/>
  <c r="IL22" i="1"/>
  <c r="IK22" i="1"/>
  <c r="IP22" i="1" s="1"/>
  <c r="IG22" i="1"/>
  <c r="IM21" i="1"/>
  <c r="IL21" i="1"/>
  <c r="IK21" i="1"/>
  <c r="IP21" i="1" s="1"/>
  <c r="IG21" i="1"/>
  <c r="IM20" i="1"/>
  <c r="IL20" i="1"/>
  <c r="IK20" i="1"/>
  <c r="IN20" i="1" s="1"/>
  <c r="IG20" i="1"/>
  <c r="IM19" i="1"/>
  <c r="IL19" i="1"/>
  <c r="IK19" i="1"/>
  <c r="IG19" i="1"/>
  <c r="IM18" i="1"/>
  <c r="IL18" i="1"/>
  <c r="IK18" i="1"/>
  <c r="IP18" i="1" s="1"/>
  <c r="IG18" i="1"/>
  <c r="IM17" i="1"/>
  <c r="IL17" i="1"/>
  <c r="IK17" i="1"/>
  <c r="IP17" i="1" s="1"/>
  <c r="IG17" i="1"/>
  <c r="IM16" i="1"/>
  <c r="IL16" i="1"/>
  <c r="IK16" i="1"/>
  <c r="IO16" i="1" s="1"/>
  <c r="IG16" i="1"/>
  <c r="IM15" i="1"/>
  <c r="IL15" i="1"/>
  <c r="IK15" i="1"/>
  <c r="IO15" i="1" s="1"/>
  <c r="IG15" i="1"/>
  <c r="IM14" i="1"/>
  <c r="IL14" i="1"/>
  <c r="IK14" i="1"/>
  <c r="IP14" i="1" s="1"/>
  <c r="IG14" i="1"/>
  <c r="IM13" i="1"/>
  <c r="IL13" i="1"/>
  <c r="IK13" i="1"/>
  <c r="IP13" i="1" s="1"/>
  <c r="IG13" i="1"/>
  <c r="IM12" i="1"/>
  <c r="IL12" i="1"/>
  <c r="IK12" i="1"/>
  <c r="IG12" i="1"/>
  <c r="IM11" i="1"/>
  <c r="IL11" i="1"/>
  <c r="IK11" i="1"/>
  <c r="IO11" i="1" s="1"/>
  <c r="IG11" i="1"/>
  <c r="IM10" i="1"/>
  <c r="IL10" i="1"/>
  <c r="IK10" i="1"/>
  <c r="IP10" i="1" s="1"/>
  <c r="IG10" i="1"/>
  <c r="IM9" i="1"/>
  <c r="IL9" i="1"/>
  <c r="IK9" i="1"/>
  <c r="IO9" i="1" s="1"/>
  <c r="IG9" i="1"/>
  <c r="IM8" i="1"/>
  <c r="IL8" i="1"/>
  <c r="IK8" i="1"/>
  <c r="IG8" i="1"/>
  <c r="IM7" i="1"/>
  <c r="IL7" i="1"/>
  <c r="IK7" i="1"/>
  <c r="IO7" i="1" s="1"/>
  <c r="IG7" i="1"/>
  <c r="IM6" i="1"/>
  <c r="IL6" i="1"/>
  <c r="IK6" i="1"/>
  <c r="IP6" i="1" s="1"/>
  <c r="IG6" i="1"/>
  <c r="IM5" i="1"/>
  <c r="IL5" i="1"/>
  <c r="IK5" i="1"/>
  <c r="IP5" i="1" s="1"/>
  <c r="IM4" i="1"/>
  <c r="IL4" i="1"/>
  <c r="IK4" i="1"/>
  <c r="IN4" i="1" s="1"/>
  <c r="IM3" i="1"/>
  <c r="IL3" i="1"/>
  <c r="IK3" i="1"/>
  <c r="IO3" i="1" s="1"/>
  <c r="IC50" i="1"/>
  <c r="IC49" i="1"/>
  <c r="IC48" i="1"/>
  <c r="IC47" i="1"/>
  <c r="IC46" i="1"/>
  <c r="IC45" i="1"/>
  <c r="IC44" i="1"/>
  <c r="IC43" i="1"/>
  <c r="IC42" i="1"/>
  <c r="IC41" i="1"/>
  <c r="IC40" i="1"/>
  <c r="IC39" i="1"/>
  <c r="IC38" i="1"/>
  <c r="IC37" i="1"/>
  <c r="IC36" i="1"/>
  <c r="IC35" i="1"/>
  <c r="IC34" i="1"/>
  <c r="IC33" i="1"/>
  <c r="IC32" i="1"/>
  <c r="IC31" i="1"/>
  <c r="IC30" i="1"/>
  <c r="IC29" i="1"/>
  <c r="IC28" i="1"/>
  <c r="IC27" i="1"/>
  <c r="IC26" i="1"/>
  <c r="IC25" i="1"/>
  <c r="IC24" i="1"/>
  <c r="IC23" i="1"/>
  <c r="IC22" i="1"/>
  <c r="IC21" i="1"/>
  <c r="IC20" i="1"/>
  <c r="IC19" i="1"/>
  <c r="IC18" i="1"/>
  <c r="IC17" i="1"/>
  <c r="IC16" i="1"/>
  <c r="IC15" i="1"/>
  <c r="IC14" i="1"/>
  <c r="IC13" i="1"/>
  <c r="IC12" i="1"/>
  <c r="IC11" i="1"/>
  <c r="IC10" i="1"/>
  <c r="IC9" i="1"/>
  <c r="IC8" i="1"/>
  <c r="IC7" i="1"/>
  <c r="IC6" i="1"/>
  <c r="IC5" i="1"/>
  <c r="IC4" i="1"/>
  <c r="IC3" i="1"/>
  <c r="II3" i="1" s="1"/>
  <c r="HZ5" i="1"/>
  <c r="IG5" i="1" s="1"/>
  <c r="HZ4" i="1"/>
  <c r="IG4" i="1" s="1"/>
  <c r="HZ3" i="1"/>
  <c r="IG3" i="1" s="1"/>
  <c r="IH3" i="1"/>
  <c r="IP8" i="1" l="1"/>
  <c r="IP12" i="1"/>
  <c r="IP24" i="1"/>
  <c r="IP28" i="1"/>
  <c r="IP40" i="1"/>
  <c r="IP44" i="1"/>
  <c r="IP19" i="1"/>
  <c r="IP35" i="1"/>
  <c r="IP41" i="1"/>
  <c r="IN37" i="1"/>
  <c r="IN42" i="1"/>
  <c r="IO42" i="1"/>
  <c r="IP4" i="1"/>
  <c r="IN5" i="1"/>
  <c r="IO5" i="1"/>
  <c r="IP37" i="1"/>
  <c r="IN21" i="1"/>
  <c r="IO21" i="1"/>
  <c r="IN26" i="1"/>
  <c r="IP26" i="1"/>
  <c r="JC15" i="1"/>
  <c r="IY15" i="1"/>
  <c r="JG15" i="1"/>
  <c r="IZ18" i="1"/>
  <c r="IV18" i="1"/>
  <c r="JD18" i="1"/>
  <c r="IP27" i="1"/>
  <c r="JE3" i="1"/>
  <c r="JA3" i="1"/>
  <c r="IW3" i="1"/>
  <c r="IX37" i="1"/>
  <c r="JB37" i="1"/>
  <c r="JF37" i="1"/>
  <c r="IV48" i="1"/>
  <c r="JD48" i="1"/>
  <c r="IZ48" i="1"/>
  <c r="IN7" i="1"/>
  <c r="IO23" i="1"/>
  <c r="IO39" i="1"/>
  <c r="IZ34" i="1"/>
  <c r="JD34" i="1"/>
  <c r="IV34" i="1"/>
  <c r="JE47" i="1"/>
  <c r="JA47" i="1"/>
  <c r="IW47" i="1"/>
  <c r="JE24" i="1"/>
  <c r="JA24" i="1"/>
  <c r="IW24" i="1"/>
  <c r="JA42" i="1"/>
  <c r="IW42" i="1"/>
  <c r="JE42" i="1"/>
  <c r="JD31" i="1"/>
  <c r="IZ31" i="1"/>
  <c r="IV31" i="1"/>
  <c r="IY33" i="1"/>
  <c r="JG33" i="1"/>
  <c r="JC33" i="1"/>
  <c r="JE19" i="1"/>
  <c r="JA19" i="1"/>
  <c r="IW19" i="1"/>
  <c r="JD19" i="1"/>
  <c r="IZ19" i="1"/>
  <c r="IV19" i="1"/>
  <c r="JG28" i="1"/>
  <c r="JC28" i="1"/>
  <c r="IY28" i="1"/>
  <c r="JA22" i="1"/>
  <c r="IW22" i="1"/>
  <c r="JE22" i="1"/>
  <c r="IP15" i="1"/>
  <c r="IV45" i="1"/>
  <c r="JD45" i="1"/>
  <c r="IZ45" i="1"/>
  <c r="IL53" i="1"/>
  <c r="JD3" i="1"/>
  <c r="IZ3" i="1"/>
  <c r="IV3" i="1"/>
  <c r="IP25" i="1"/>
  <c r="JE43" i="1"/>
  <c r="JA43" i="1"/>
  <c r="IW43" i="1"/>
  <c r="JD44" i="1"/>
  <c r="IV44" i="1"/>
  <c r="IZ44" i="1"/>
  <c r="JB11" i="1"/>
  <c r="IX11" i="1"/>
  <c r="JF11" i="1"/>
  <c r="JG32" i="1"/>
  <c r="IY32" i="1"/>
  <c r="JC32" i="1"/>
  <c r="JG24" i="1"/>
  <c r="IY24" i="1"/>
  <c r="JC24" i="1"/>
  <c r="JE27" i="1"/>
  <c r="JA27" i="1"/>
  <c r="IW27" i="1"/>
  <c r="JE35" i="1"/>
  <c r="JA35" i="1"/>
  <c r="IW35" i="1"/>
  <c r="IW29" i="1"/>
  <c r="JA29" i="1"/>
  <c r="JE29" i="1"/>
  <c r="JB9" i="1"/>
  <c r="IX9" i="1"/>
  <c r="JF9" i="1"/>
  <c r="JG27" i="1"/>
  <c r="JC27" i="1"/>
  <c r="IY27" i="1"/>
  <c r="JB3" i="1"/>
  <c r="JF3" i="1"/>
  <c r="IX3" i="1"/>
  <c r="IP23" i="1"/>
  <c r="JD40" i="1"/>
  <c r="IV40" i="1"/>
  <c r="IZ40" i="1"/>
  <c r="IP9" i="1"/>
  <c r="JD43" i="1"/>
  <c r="IZ43" i="1"/>
  <c r="IV43" i="1"/>
  <c r="JB34" i="1"/>
  <c r="IX34" i="1"/>
  <c r="JF34" i="1"/>
  <c r="IV5" i="1"/>
  <c r="IZ5" i="1"/>
  <c r="JD5" i="1"/>
  <c r="JD23" i="1"/>
  <c r="IZ23" i="1"/>
  <c r="IV23" i="1"/>
  <c r="IX21" i="1"/>
  <c r="JB21" i="1"/>
  <c r="JF21" i="1"/>
  <c r="JD24" i="1"/>
  <c r="IV24" i="1"/>
  <c r="IZ24" i="1"/>
  <c r="JD32" i="1"/>
  <c r="IV32" i="1"/>
  <c r="IZ32" i="1"/>
  <c r="JF28" i="1"/>
  <c r="IX28" i="1"/>
  <c r="JB28" i="1"/>
  <c r="JG47" i="1"/>
  <c r="JC47" i="1"/>
  <c r="IY47" i="1"/>
  <c r="IW13" i="1"/>
  <c r="JA13" i="1"/>
  <c r="JE13" i="1"/>
  <c r="JA34" i="1"/>
  <c r="IW34" i="1"/>
  <c r="JE34" i="1"/>
  <c r="IN10" i="1"/>
  <c r="JA30" i="1"/>
  <c r="IW30" i="1"/>
  <c r="JE30" i="1"/>
  <c r="JE31" i="1"/>
  <c r="JA31" i="1"/>
  <c r="IW31" i="1"/>
  <c r="JB46" i="1"/>
  <c r="IX46" i="1"/>
  <c r="JF46" i="1"/>
  <c r="JG16" i="1"/>
  <c r="JC16" i="1"/>
  <c r="IY16" i="1"/>
  <c r="JA18" i="1"/>
  <c r="IW18" i="1"/>
  <c r="JE18" i="1"/>
  <c r="JC17" i="1"/>
  <c r="IY17" i="1"/>
  <c r="JG17" i="1"/>
  <c r="IW49" i="1"/>
  <c r="JA49" i="1"/>
  <c r="JE49" i="1"/>
  <c r="JF44" i="1"/>
  <c r="IX44" i="1"/>
  <c r="JB44" i="1"/>
  <c r="JG44" i="1"/>
  <c r="JC44" i="1"/>
  <c r="IY44" i="1"/>
  <c r="JF48" i="1"/>
  <c r="JB48" i="1"/>
  <c r="IX48" i="1"/>
  <c r="JG40" i="1"/>
  <c r="JC40" i="1"/>
  <c r="IY40" i="1"/>
  <c r="IP31" i="1"/>
  <c r="IV36" i="1"/>
  <c r="JD36" i="1"/>
  <c r="IZ36" i="1"/>
  <c r="IO10" i="1"/>
  <c r="JD27" i="1"/>
  <c r="IZ27" i="1"/>
  <c r="IV27" i="1"/>
  <c r="JD28" i="1"/>
  <c r="IZ28" i="1"/>
  <c r="IV28" i="1"/>
  <c r="IX14" i="1"/>
  <c r="JB14" i="1"/>
  <c r="JF14" i="1"/>
  <c r="JD7" i="1"/>
  <c r="IZ7" i="1"/>
  <c r="IV7" i="1"/>
  <c r="JD15" i="1"/>
  <c r="IZ15" i="1"/>
  <c r="IV15" i="1"/>
  <c r="JE11" i="1"/>
  <c r="JA11" i="1"/>
  <c r="IW11" i="1"/>
  <c r="IW33" i="1"/>
  <c r="JA33" i="1"/>
  <c r="JE33" i="1"/>
  <c r="JB25" i="1"/>
  <c r="JF25" i="1"/>
  <c r="IX25" i="1"/>
  <c r="IY25" i="1"/>
  <c r="JG25" i="1"/>
  <c r="JC25" i="1"/>
  <c r="JE20" i="1"/>
  <c r="IW20" i="1"/>
  <c r="JA20" i="1"/>
  <c r="IZ6" i="1"/>
  <c r="IV6" i="1"/>
  <c r="JD6" i="1"/>
  <c r="IY49" i="1"/>
  <c r="JG49" i="1"/>
  <c r="JC49" i="1"/>
  <c r="JC38" i="1"/>
  <c r="IY38" i="1"/>
  <c r="JG38" i="1"/>
  <c r="IN27" i="1"/>
  <c r="IN43" i="1"/>
  <c r="JF20" i="1"/>
  <c r="JB20" i="1"/>
  <c r="IX20" i="1"/>
  <c r="IY21" i="1"/>
  <c r="JG21" i="1"/>
  <c r="JC21" i="1"/>
  <c r="IX33" i="1"/>
  <c r="JB33" i="1"/>
  <c r="JF33" i="1"/>
  <c r="IW45" i="1"/>
  <c r="JE45" i="1"/>
  <c r="JA45" i="1"/>
  <c r="JG8" i="1"/>
  <c r="JC8" i="1"/>
  <c r="IY8" i="1"/>
  <c r="JD8" i="1"/>
  <c r="IZ8" i="1"/>
  <c r="IV8" i="1"/>
  <c r="IW17" i="1"/>
  <c r="JA17" i="1"/>
  <c r="JE17" i="1"/>
  <c r="JA6" i="1"/>
  <c r="IW6" i="1"/>
  <c r="JE6" i="1"/>
  <c r="IW25" i="1"/>
  <c r="JA25" i="1"/>
  <c r="JE25" i="1"/>
  <c r="JD47" i="1"/>
  <c r="IZ47" i="1"/>
  <c r="IV47" i="1"/>
  <c r="IP39" i="1"/>
  <c r="JF43" i="1"/>
  <c r="JB43" i="1"/>
  <c r="IX43" i="1"/>
  <c r="JB50" i="1"/>
  <c r="IX50" i="1"/>
  <c r="JF50" i="1"/>
  <c r="IN11" i="1"/>
  <c r="IZ14" i="1"/>
  <c r="IV14" i="1"/>
  <c r="JD14" i="1"/>
  <c r="IX18" i="1"/>
  <c r="JB18" i="1"/>
  <c r="JF18" i="1"/>
  <c r="IZ46" i="1"/>
  <c r="IV46" i="1"/>
  <c r="JD46" i="1"/>
  <c r="JG35" i="1"/>
  <c r="JC35" i="1"/>
  <c r="IY35" i="1"/>
  <c r="IW21" i="1"/>
  <c r="JA21" i="1"/>
  <c r="JE21" i="1"/>
  <c r="IX49" i="1"/>
  <c r="JB49" i="1"/>
  <c r="JF49" i="1"/>
  <c r="JF4" i="1"/>
  <c r="IX4" i="1"/>
  <c r="JB4" i="1"/>
  <c r="IW41" i="1"/>
  <c r="JA41" i="1"/>
  <c r="JE41" i="1"/>
  <c r="IX41" i="1"/>
  <c r="JB41" i="1"/>
  <c r="JF41" i="1"/>
  <c r="JB42" i="1"/>
  <c r="IX42" i="1"/>
  <c r="JF42" i="1"/>
  <c r="IP7" i="1"/>
  <c r="IN31" i="1"/>
  <c r="IN47" i="1"/>
  <c r="JF39" i="1"/>
  <c r="JB39" i="1"/>
  <c r="IX39" i="1"/>
  <c r="JE15" i="1"/>
  <c r="JA15" i="1"/>
  <c r="IW15" i="1"/>
  <c r="JF36" i="1"/>
  <c r="JB36" i="1"/>
  <c r="IX36" i="1"/>
  <c r="JF32" i="1"/>
  <c r="JB32" i="1"/>
  <c r="IX32" i="1"/>
  <c r="JG11" i="1"/>
  <c r="JC11" i="1"/>
  <c r="IY11" i="1"/>
  <c r="JG4" i="1"/>
  <c r="IY4" i="1"/>
  <c r="JC4" i="1"/>
  <c r="JC42" i="1"/>
  <c r="IY42" i="1"/>
  <c r="JG42" i="1"/>
  <c r="JC9" i="1"/>
  <c r="JG9" i="1"/>
  <c r="IY9" i="1"/>
  <c r="IY41" i="1"/>
  <c r="JG41" i="1"/>
  <c r="JC41" i="1"/>
  <c r="IX22" i="1"/>
  <c r="JB22" i="1"/>
  <c r="JF22" i="1"/>
  <c r="JA10" i="1"/>
  <c r="IW10" i="1"/>
  <c r="JE10" i="1"/>
  <c r="JE8" i="1"/>
  <c r="IW8" i="1"/>
  <c r="JA8" i="1"/>
  <c r="IP43" i="1"/>
  <c r="JA26" i="1"/>
  <c r="IW26" i="1"/>
  <c r="JE26" i="1"/>
  <c r="JB13" i="1"/>
  <c r="JF13" i="1"/>
  <c r="IX13" i="1"/>
  <c r="IN15" i="1"/>
  <c r="IV17" i="1"/>
  <c r="IZ17" i="1"/>
  <c r="JD17" i="1"/>
  <c r="IV12" i="1"/>
  <c r="JD12" i="1"/>
  <c r="IZ12" i="1"/>
  <c r="IZ30" i="1"/>
  <c r="IV30" i="1"/>
  <c r="JD30" i="1"/>
  <c r="IZ26" i="1"/>
  <c r="IV26" i="1"/>
  <c r="JD26" i="1"/>
  <c r="IW5" i="1"/>
  <c r="JA5" i="1"/>
  <c r="JE5" i="1"/>
  <c r="JF7" i="1"/>
  <c r="JB7" i="1"/>
  <c r="IX7" i="1"/>
  <c r="JF16" i="1"/>
  <c r="JB16" i="1"/>
  <c r="IX16" i="1"/>
  <c r="JB38" i="1"/>
  <c r="IX38" i="1"/>
  <c r="JF38" i="1"/>
  <c r="JG12" i="1"/>
  <c r="JC12" i="1"/>
  <c r="IY12" i="1"/>
  <c r="JE23" i="1"/>
  <c r="JA23" i="1"/>
  <c r="IW23" i="1"/>
  <c r="JD39" i="1"/>
  <c r="IZ39" i="1"/>
  <c r="IV39" i="1"/>
  <c r="IP11" i="1"/>
  <c r="JG31" i="1"/>
  <c r="JC31" i="1"/>
  <c r="IY31" i="1"/>
  <c r="JB10" i="1"/>
  <c r="IX10" i="1"/>
  <c r="JF10" i="1"/>
  <c r="IN35" i="1"/>
  <c r="IX26" i="1"/>
  <c r="JB26" i="1"/>
  <c r="JF26" i="1"/>
  <c r="JF5" i="1"/>
  <c r="JB5" i="1"/>
  <c r="IX5" i="1"/>
  <c r="JC7" i="1"/>
  <c r="JG7" i="1"/>
  <c r="IY7" i="1"/>
  <c r="IV29" i="1"/>
  <c r="IZ29" i="1"/>
  <c r="JD29" i="1"/>
  <c r="JC46" i="1"/>
  <c r="IY46" i="1"/>
  <c r="JG46" i="1"/>
  <c r="IY45" i="1"/>
  <c r="JG45" i="1"/>
  <c r="JC45" i="1"/>
  <c r="IV13" i="1"/>
  <c r="JD13" i="1"/>
  <c r="IZ13" i="1"/>
  <c r="IW9" i="1"/>
  <c r="JA9" i="1"/>
  <c r="JE9" i="1"/>
  <c r="JF12" i="1"/>
  <c r="IX12" i="1"/>
  <c r="JB12" i="1"/>
  <c r="JC22" i="1"/>
  <c r="IY22" i="1"/>
  <c r="JG22" i="1"/>
  <c r="JC14" i="1"/>
  <c r="IY14" i="1"/>
  <c r="JG14" i="1"/>
  <c r="JF19" i="1"/>
  <c r="JB19" i="1"/>
  <c r="IX19" i="1"/>
  <c r="IP47" i="1"/>
  <c r="JE48" i="1"/>
  <c r="IW48" i="1"/>
  <c r="JA48" i="1"/>
  <c r="IO20" i="1"/>
  <c r="IO36" i="1"/>
  <c r="IV20" i="1"/>
  <c r="JD20" i="1"/>
  <c r="IZ20" i="1"/>
  <c r="IZ50" i="1"/>
  <c r="IV50" i="1"/>
  <c r="JD50" i="1"/>
  <c r="JE36" i="1"/>
  <c r="IW36" i="1"/>
  <c r="JA36" i="1"/>
  <c r="JE16" i="1"/>
  <c r="IW16" i="1"/>
  <c r="JA16" i="1"/>
  <c r="JE40" i="1"/>
  <c r="IW40" i="1"/>
  <c r="JA40" i="1"/>
  <c r="JE39" i="1"/>
  <c r="JA39" i="1"/>
  <c r="IW39" i="1"/>
  <c r="IZ10" i="1"/>
  <c r="IV10" i="1"/>
  <c r="JD10" i="1"/>
  <c r="JA38" i="1"/>
  <c r="IW38" i="1"/>
  <c r="JE38" i="1"/>
  <c r="JC30" i="1"/>
  <c r="IY30" i="1"/>
  <c r="JG30" i="1"/>
  <c r="IO4" i="1"/>
  <c r="IP20" i="1"/>
  <c r="IP36" i="1"/>
  <c r="JD4" i="1"/>
  <c r="IV4" i="1"/>
  <c r="IZ4" i="1"/>
  <c r="IW37" i="1"/>
  <c r="JA37" i="1"/>
  <c r="JE37" i="1"/>
  <c r="JF23" i="1"/>
  <c r="JB23" i="1"/>
  <c r="IX23" i="1"/>
  <c r="JA50" i="1"/>
  <c r="IW50" i="1"/>
  <c r="JE50" i="1"/>
  <c r="IV37" i="1"/>
  <c r="IZ37" i="1"/>
  <c r="JD37" i="1"/>
  <c r="IY29" i="1"/>
  <c r="JG29" i="1"/>
  <c r="JC29" i="1"/>
  <c r="JD35" i="1"/>
  <c r="IZ35" i="1"/>
  <c r="IV35" i="1"/>
  <c r="IY6" i="1"/>
  <c r="JC6" i="1"/>
  <c r="JG6" i="1"/>
  <c r="IO32" i="1"/>
  <c r="IN6" i="1"/>
  <c r="IP16" i="1"/>
  <c r="IN22" i="1"/>
  <c r="IP32" i="1"/>
  <c r="IN38" i="1"/>
  <c r="IP48" i="1"/>
  <c r="IO6" i="1"/>
  <c r="IN17" i="1"/>
  <c r="IO22" i="1"/>
  <c r="IN33" i="1"/>
  <c r="IO38" i="1"/>
  <c r="IN49" i="1"/>
  <c r="IN12" i="1"/>
  <c r="IO17" i="1"/>
  <c r="IN28" i="1"/>
  <c r="IO33" i="1"/>
  <c r="IN44" i="1"/>
  <c r="IO49" i="1"/>
  <c r="IO12" i="1"/>
  <c r="IO28" i="1"/>
  <c r="IO44" i="1"/>
  <c r="IM53" i="1"/>
  <c r="IN48" i="1"/>
  <c r="IN18" i="1"/>
  <c r="IN34" i="1"/>
  <c r="IN50" i="1"/>
  <c r="IN16" i="1"/>
  <c r="IN13" i="1"/>
  <c r="IO18" i="1"/>
  <c r="IN29" i="1"/>
  <c r="IO34" i="1"/>
  <c r="IN45" i="1"/>
  <c r="IO50" i="1"/>
  <c r="IN8" i="1"/>
  <c r="IO13" i="1"/>
  <c r="IN24" i="1"/>
  <c r="IO29" i="1"/>
  <c r="IN40" i="1"/>
  <c r="IO45" i="1"/>
  <c r="IO8" i="1"/>
  <c r="IN19" i="1"/>
  <c r="IO24" i="1"/>
  <c r="IO40" i="1"/>
  <c r="IP3" i="1"/>
  <c r="IN14" i="1"/>
  <c r="IO19" i="1"/>
  <c r="IN30" i="1"/>
  <c r="IO35" i="1"/>
  <c r="IN46" i="1"/>
  <c r="IN3" i="1"/>
  <c r="IN9" i="1"/>
  <c r="IO14" i="1"/>
  <c r="IN25" i="1"/>
  <c r="IO30" i="1"/>
  <c r="IN41" i="1"/>
  <c r="IO46" i="1"/>
  <c r="IG53" i="1"/>
  <c r="IK53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IN53" i="1" l="1"/>
  <c r="IP53" i="1"/>
  <c r="IO53" i="1"/>
</calcChain>
</file>

<file path=xl/sharedStrings.xml><?xml version="1.0" encoding="utf-8"?>
<sst xmlns="http://schemas.openxmlformats.org/spreadsheetml/2006/main" count="630" uniqueCount="554">
  <si>
    <t>GEO_ID</t>
  </si>
  <si>
    <t>B17024_001E</t>
  </si>
  <si>
    <t>B17024_002E</t>
  </si>
  <si>
    <t>B17024_003E</t>
  </si>
  <si>
    <t>B17024_004E</t>
  </si>
  <si>
    <t>B17024_005E</t>
  </si>
  <si>
    <t>B17024_006E</t>
  </si>
  <si>
    <t>B17024_007E</t>
  </si>
  <si>
    <t>B17024_008E</t>
  </si>
  <si>
    <t>B17024_009E</t>
  </si>
  <si>
    <t>B17024_010E</t>
  </si>
  <si>
    <t>B17024_011E</t>
  </si>
  <si>
    <t>B17024_012E</t>
  </si>
  <si>
    <t>B17024_013E</t>
  </si>
  <si>
    <t>B17024_014E</t>
  </si>
  <si>
    <t>B17024_015E</t>
  </si>
  <si>
    <t>B17024_016E</t>
  </si>
  <si>
    <t>B17024_017E</t>
  </si>
  <si>
    <t>B17024_018E</t>
  </si>
  <si>
    <t>B17024_019E</t>
  </si>
  <si>
    <t>B17024_020E</t>
  </si>
  <si>
    <t>B17024_021E</t>
  </si>
  <si>
    <t>B17024_022E</t>
  </si>
  <si>
    <t>B17024_023E</t>
  </si>
  <si>
    <t>B17024_025E</t>
  </si>
  <si>
    <t>B17024_026E</t>
  </si>
  <si>
    <t>B17024_027E</t>
  </si>
  <si>
    <t>B17024_028E</t>
  </si>
  <si>
    <t>B17024_029E</t>
  </si>
  <si>
    <t>B17024_030E</t>
  </si>
  <si>
    <t>B17024_031E</t>
  </si>
  <si>
    <t>B17024_032E</t>
  </si>
  <si>
    <t>B17024_033E</t>
  </si>
  <si>
    <t>B17024_034E</t>
  </si>
  <si>
    <t>B17024_035E</t>
  </si>
  <si>
    <t>B17024_036E</t>
  </si>
  <si>
    <t>B17024_037E</t>
  </si>
  <si>
    <t>B17024_038E</t>
  </si>
  <si>
    <t>B17024_039E</t>
  </si>
  <si>
    <t>B17024_040E</t>
  </si>
  <si>
    <t>B17024_041E</t>
  </si>
  <si>
    <t>B17024_042E</t>
  </si>
  <si>
    <t>B17024_043E</t>
  </si>
  <si>
    <t>B17024_044E</t>
  </si>
  <si>
    <t>B17024_045E</t>
  </si>
  <si>
    <t>B17024_046E</t>
  </si>
  <si>
    <t>B17024_047E</t>
  </si>
  <si>
    <t>B17024_048E</t>
  </si>
  <si>
    <t>B17024_049E</t>
  </si>
  <si>
    <t>B17024_050E</t>
  </si>
  <si>
    <t>B17024_051E</t>
  </si>
  <si>
    <t>B17024_052E</t>
  </si>
  <si>
    <t>B17024_053E</t>
  </si>
  <si>
    <t>B17024_054E</t>
  </si>
  <si>
    <t>B17024_055E</t>
  </si>
  <si>
    <t>B17024_056E</t>
  </si>
  <si>
    <t>B17024_057E</t>
  </si>
  <si>
    <t>B17024_058E</t>
  </si>
  <si>
    <t>B17024_059E</t>
  </si>
  <si>
    <t>B17024_060E</t>
  </si>
  <si>
    <t>B17024_061E</t>
  </si>
  <si>
    <t>B17024_062E</t>
  </si>
  <si>
    <t>B17024_063E</t>
  </si>
  <si>
    <t>B17024_064E</t>
  </si>
  <si>
    <t>B17024_065E</t>
  </si>
  <si>
    <t>B17024_066E</t>
  </si>
  <si>
    <t>B17024_067E</t>
  </si>
  <si>
    <t>B17024_068E</t>
  </si>
  <si>
    <t>B17024_069E</t>
  </si>
  <si>
    <t>B17024_070E</t>
  </si>
  <si>
    <t>B17024_071E</t>
  </si>
  <si>
    <t>B17024_072E</t>
  </si>
  <si>
    <t>B17024_073E</t>
  </si>
  <si>
    <t>B17024_074E</t>
  </si>
  <si>
    <t>B17024_075E</t>
  </si>
  <si>
    <t>B17024_076E</t>
  </si>
  <si>
    <t>B17024_077E</t>
  </si>
  <si>
    <t>B17024_078E</t>
  </si>
  <si>
    <t>B17024_079E</t>
  </si>
  <si>
    <t>B17024_080E</t>
  </si>
  <si>
    <t>B17024_081E</t>
  </si>
  <si>
    <t>B17024_082E</t>
  </si>
  <si>
    <t>B17024_083E</t>
  </si>
  <si>
    <t>B17024_084E</t>
  </si>
  <si>
    <t>B17024_085E</t>
  </si>
  <si>
    <t>B17024_086E</t>
  </si>
  <si>
    <t>B17024_087E</t>
  </si>
  <si>
    <t>B17024_088E</t>
  </si>
  <si>
    <t>B17024_089E</t>
  </si>
  <si>
    <t>B17024_090E</t>
  </si>
  <si>
    <t>B17024_091E</t>
  </si>
  <si>
    <t>B17024_092E</t>
  </si>
  <si>
    <t>B17024_093E</t>
  </si>
  <si>
    <t>B17024_094E</t>
  </si>
  <si>
    <t>B17024_095E</t>
  </si>
  <si>
    <t>B17024_096E</t>
  </si>
  <si>
    <t>B17024_097E</t>
  </si>
  <si>
    <t>B17024_098E</t>
  </si>
  <si>
    <t>B17024_099E</t>
  </si>
  <si>
    <t>B17024_100E</t>
  </si>
  <si>
    <t>B17024_101E</t>
  </si>
  <si>
    <t>B17024_102E</t>
  </si>
  <si>
    <t>B17024_103E</t>
  </si>
  <si>
    <t>B17024_104E</t>
  </si>
  <si>
    <t>B17024_105E</t>
  </si>
  <si>
    <t>B17024_106E</t>
  </si>
  <si>
    <t>B17024_107E</t>
  </si>
  <si>
    <t>B17024_108E</t>
  </si>
  <si>
    <t>B17024_109E</t>
  </si>
  <si>
    <t>B17024_110E</t>
  </si>
  <si>
    <t>B17024_111E</t>
  </si>
  <si>
    <t>B17024_112E</t>
  </si>
  <si>
    <t>B17024_113E</t>
  </si>
  <si>
    <t>B17024_114E</t>
  </si>
  <si>
    <t>B17024_115E</t>
  </si>
  <si>
    <t>B17024_116E</t>
  </si>
  <si>
    <t>B17024_117E</t>
  </si>
  <si>
    <t>B17024_118E</t>
  </si>
  <si>
    <t>B17024_119E</t>
  </si>
  <si>
    <t>B17024_120E</t>
  </si>
  <si>
    <t>B17024_121E</t>
  </si>
  <si>
    <t>B17024_122E</t>
  </si>
  <si>
    <t>B17024_123E</t>
  </si>
  <si>
    <t>B17024_124E</t>
  </si>
  <si>
    <t>B17024_125E</t>
  </si>
  <si>
    <t>B17024_126E</t>
  </si>
  <si>
    <t>B17024_127E</t>
  </si>
  <si>
    <t>B17024_128E</t>
  </si>
  <si>
    <t>B17024_129E</t>
  </si>
  <si>
    <t>B17024_130E</t>
  </si>
  <si>
    <t>B17024_131E</t>
  </si>
  <si>
    <t>Geography</t>
  </si>
  <si>
    <t>860Z200US19006</t>
  </si>
  <si>
    <t>860Z200US19038</t>
  </si>
  <si>
    <t>860Z200US19102</t>
  </si>
  <si>
    <t>860Z200US19103</t>
  </si>
  <si>
    <t>860Z200US19104</t>
  </si>
  <si>
    <t>860Z200US19106</t>
  </si>
  <si>
    <t>860Z200US19107</t>
  </si>
  <si>
    <t>860Z200US19111</t>
  </si>
  <si>
    <t>860Z200US19114</t>
  </si>
  <si>
    <t>860Z200US19115</t>
  </si>
  <si>
    <t>860Z200US19116</t>
  </si>
  <si>
    <t>860Z200US19118</t>
  </si>
  <si>
    <t>860Z200US19119</t>
  </si>
  <si>
    <t>860Z200US19120</t>
  </si>
  <si>
    <t>860Z200US19121</t>
  </si>
  <si>
    <t>860Z200US19122</t>
  </si>
  <si>
    <t>860Z200US19123</t>
  </si>
  <si>
    <t>860Z200US19124</t>
  </si>
  <si>
    <t>860Z200US19125</t>
  </si>
  <si>
    <t>860Z200US19126</t>
  </si>
  <si>
    <t>860Z200US19127</t>
  </si>
  <si>
    <t>860Z200US19128</t>
  </si>
  <si>
    <t>860Z200US19129</t>
  </si>
  <si>
    <t>860Z200US19130</t>
  </si>
  <si>
    <t>860Z200US19131</t>
  </si>
  <si>
    <t>860Z200US19132</t>
  </si>
  <si>
    <t>860Z200US19133</t>
  </si>
  <si>
    <t>860Z200US19134</t>
  </si>
  <si>
    <t>860Z200US19135</t>
  </si>
  <si>
    <t>860Z200US19136</t>
  </si>
  <si>
    <t>860Z200US19137</t>
  </si>
  <si>
    <t>860Z200US19138</t>
  </si>
  <si>
    <t>860Z200US19139</t>
  </si>
  <si>
    <t>860Z200US19140</t>
  </si>
  <si>
    <t>860Z200US19141</t>
  </si>
  <si>
    <t>860Z200US19142</t>
  </si>
  <si>
    <t>860Z200US19143</t>
  </si>
  <si>
    <t>860Z200US19144</t>
  </si>
  <si>
    <t>860Z200US19145</t>
  </si>
  <si>
    <t>860Z200US19146</t>
  </si>
  <si>
    <t>860Z200US19147</t>
  </si>
  <si>
    <t>860Z200US19148</t>
  </si>
  <si>
    <t>860Z200US19149</t>
  </si>
  <si>
    <t>860Z200US19150</t>
  </si>
  <si>
    <t>860Z200US19151</t>
  </si>
  <si>
    <t>860Z200US19152</t>
  </si>
  <si>
    <t>860Z200US19153</t>
  </si>
  <si>
    <t>860Z200US19154</t>
  </si>
  <si>
    <t>B19001_001E</t>
  </si>
  <si>
    <t>B19001_002E</t>
  </si>
  <si>
    <t>B19001_003E</t>
  </si>
  <si>
    <t>B19001_004E</t>
  </si>
  <si>
    <t>B19001_005E</t>
  </si>
  <si>
    <t>B19001_006E</t>
  </si>
  <si>
    <t>B19001_007E</t>
  </si>
  <si>
    <t>B19001_008E</t>
  </si>
  <si>
    <t>B19001_009E</t>
  </si>
  <si>
    <t>B19001_010E</t>
  </si>
  <si>
    <t>B19001_011E</t>
  </si>
  <si>
    <t>B19001_012E</t>
  </si>
  <si>
    <t>B19001_013E</t>
  </si>
  <si>
    <t>B19001_014E</t>
  </si>
  <si>
    <t>B19001_015E</t>
  </si>
  <si>
    <t>B19001_016E</t>
  </si>
  <si>
    <t>B19001_017E</t>
  </si>
  <si>
    <t>B19056_001E</t>
  </si>
  <si>
    <t>B19056_002E</t>
  </si>
  <si>
    <t>B19056_003E</t>
  </si>
  <si>
    <t>B19057_001E</t>
  </si>
  <si>
    <t>B19057_002E</t>
  </si>
  <si>
    <t>B19057_003E</t>
  </si>
  <si>
    <t>B19058_001E</t>
  </si>
  <si>
    <t>B19058_002E</t>
  </si>
  <si>
    <t>B19058_003E</t>
  </si>
  <si>
    <t>B19081_001E</t>
  </si>
  <si>
    <t>B19081_002E</t>
  </si>
  <si>
    <t>B19081_003E</t>
  </si>
  <si>
    <t>B19081_004E</t>
  </si>
  <si>
    <t>B19081_005E</t>
  </si>
  <si>
    <t>B19081_006E</t>
  </si>
  <si>
    <t>B19113_001E</t>
  </si>
  <si>
    <t>B22003_001E</t>
  </si>
  <si>
    <t>B22003_002E</t>
  </si>
  <si>
    <t>B22003_003E</t>
  </si>
  <si>
    <t>B22003_004E</t>
  </si>
  <si>
    <t>B22003_005E</t>
  </si>
  <si>
    <t>B22003_006E</t>
  </si>
  <si>
    <t>B22003_007E</t>
  </si>
  <si>
    <t>B25003_001E</t>
  </si>
  <si>
    <t>B25003_002E</t>
  </si>
  <si>
    <t>B25003_003E</t>
  </si>
  <si>
    <t>B25010_001E</t>
  </si>
  <si>
    <t>B25010_002E</t>
  </si>
  <si>
    <t>B25010_003E</t>
  </si>
  <si>
    <t>B25006_001E</t>
  </si>
  <si>
    <t>B25006_002E</t>
  </si>
  <si>
    <t>B25006_003E</t>
  </si>
  <si>
    <t>B25006_004E</t>
  </si>
  <si>
    <t>B25006_005E</t>
  </si>
  <si>
    <t>B25006_006E</t>
  </si>
  <si>
    <t>B25006_007E</t>
  </si>
  <si>
    <t>B25006_008E</t>
  </si>
  <si>
    <t>B25006_009E</t>
  </si>
  <si>
    <t>B25006_010E</t>
  </si>
  <si>
    <t>B25118_001E</t>
  </si>
  <si>
    <t>B25118_002E</t>
  </si>
  <si>
    <t>B25118_003E</t>
  </si>
  <si>
    <t>B25118_004E</t>
  </si>
  <si>
    <t>B25118_005E</t>
  </si>
  <si>
    <t>B25118_006E</t>
  </si>
  <si>
    <t>B25118_007E</t>
  </si>
  <si>
    <t>B25118_008E</t>
  </si>
  <si>
    <t>B25118_009E</t>
  </si>
  <si>
    <t>B25118_010E</t>
  </si>
  <si>
    <t>B25118_011E</t>
  </si>
  <si>
    <t>B25118_012E</t>
  </si>
  <si>
    <t>B25118_013E</t>
  </si>
  <si>
    <t>B25118_014E</t>
  </si>
  <si>
    <t>B25118_015E</t>
  </si>
  <si>
    <t>B25118_016E</t>
  </si>
  <si>
    <t>B25118_017E</t>
  </si>
  <si>
    <t>B25118_018E</t>
  </si>
  <si>
    <t>B25118_019E</t>
  </si>
  <si>
    <t>B25118_020E</t>
  </si>
  <si>
    <t>B25118_021E</t>
  </si>
  <si>
    <t>B25118_022E</t>
  </si>
  <si>
    <t>B25118_023E</t>
  </si>
  <si>
    <t>B25118_024E</t>
  </si>
  <si>
    <t>B25118_025E</t>
  </si>
  <si>
    <t>C17002_001E</t>
  </si>
  <si>
    <t>C17002_002E</t>
  </si>
  <si>
    <t>C17002_003E</t>
  </si>
  <si>
    <t>C17002_004E</t>
  </si>
  <si>
    <t>C17002_005E</t>
  </si>
  <si>
    <t>C17002_006E</t>
  </si>
  <si>
    <t>C17002_007E</t>
  </si>
  <si>
    <t>C17002_008E</t>
  </si>
  <si>
    <t xml:space="preserve"> Water Accounts </t>
  </si>
  <si>
    <t xml:space="preserve"> TAP (Not SCD) </t>
  </si>
  <si>
    <t xml:space="preserve"> TAP + SCD </t>
  </si>
  <si>
    <t xml:space="preserve"> Senior Citizen Discount (Not TAP) </t>
  </si>
  <si>
    <t xml:space="preserve"> Payment Plan (Not TAP or SCD) </t>
  </si>
  <si>
    <t xml:space="preserve"> </t>
  </si>
  <si>
    <t>Total:</t>
  </si>
  <si>
    <t>Top 5 Percent</t>
  </si>
  <si>
    <t>Median family income in the past 12 months (in 2021 inflation-adjusted dollars)</t>
  </si>
  <si>
    <t>Total: Under 6 years:</t>
  </si>
  <si>
    <t>Total: 6 to 11 years:</t>
  </si>
  <si>
    <t>Total: 12 to 17 years:</t>
  </si>
  <si>
    <t>Total: 18 to 24 years:</t>
  </si>
  <si>
    <t>Total: 25 to 34 years:</t>
  </si>
  <si>
    <t>Total: 35 to 44 years:</t>
  </si>
  <si>
    <t>Total: 45 to 54 years:</t>
  </si>
  <si>
    <t>Total: 55 to 64 years:</t>
  </si>
  <si>
    <t>Total: 65 to 74 years:</t>
  </si>
  <si>
    <t>Total: 75 years and over:</t>
  </si>
  <si>
    <t>Total: Less than $10,000</t>
  </si>
  <si>
    <t>Total: $10,000 to $14,999</t>
  </si>
  <si>
    <t>Total: $15,000 to $19,999</t>
  </si>
  <si>
    <t>Total: $20,000 to $24,999</t>
  </si>
  <si>
    <t>Total: $25,000 to $29,999</t>
  </si>
  <si>
    <t>Total: $30,000 to $34,999</t>
  </si>
  <si>
    <t>Total: $35,000 to $39,999</t>
  </si>
  <si>
    <t>Total: $40,000 to $44,999</t>
  </si>
  <si>
    <t>Total: $45,000 to $49,999</t>
  </si>
  <si>
    <t>Total: $50,000 to $59,999</t>
  </si>
  <si>
    <t>Total: $60,000 to $74,999</t>
  </si>
  <si>
    <t>Total: $75,000 to $99,999</t>
  </si>
  <si>
    <t>Total: $100,000 to $124,999</t>
  </si>
  <si>
    <t>Total: $125,000 to $149,999</t>
  </si>
  <si>
    <t>Total: $150,000 to $199,999</t>
  </si>
  <si>
    <t>Total: $200,000 or more</t>
  </si>
  <si>
    <t>Total: With Supplemental Security Income (SSI)</t>
  </si>
  <si>
    <t>Total: No Supplemental Security Income (SSI)</t>
  </si>
  <si>
    <t>Total: With public assistance income</t>
  </si>
  <si>
    <t>Total: No public assistance income</t>
  </si>
  <si>
    <t>Total: With cash public assistance or Food Stamps/SNAP</t>
  </si>
  <si>
    <t>Total: No cash public assistance or Food Stamps/SNAP</t>
  </si>
  <si>
    <t>Total: Household received Food Stamps/SNAP in the past 12 months:</t>
  </si>
  <si>
    <t>Total: Household did not receive Food Stamps/SNAP in the past 12 months:</t>
  </si>
  <si>
    <t>Total: Owner occupied</t>
  </si>
  <si>
    <t>Total: Renter occupied</t>
  </si>
  <si>
    <t>Total: Householder who is White alone</t>
  </si>
  <si>
    <t>Total: Householder who is Black or African American alone</t>
  </si>
  <si>
    <t>Total: Householder who is American Indian and Alaska Native alone</t>
  </si>
  <si>
    <t>Total: Householder who is Asian alone</t>
  </si>
  <si>
    <t>Total: Householder who is Native Hawaiian and Other Pacific Islander alone</t>
  </si>
  <si>
    <t>Total: Householder who is Some other race alone</t>
  </si>
  <si>
    <t>Total: Householder who is Two or more races:</t>
  </si>
  <si>
    <t>Total: Owner occupied:</t>
  </si>
  <si>
    <t>Total: Renter occupied:</t>
  </si>
  <si>
    <t>Total: Under .50</t>
  </si>
  <si>
    <t>Total: .50 to .99</t>
  </si>
  <si>
    <t>Total: 1.00 to 1.24</t>
  </si>
  <si>
    <t>Total: 1.25 to 1.49</t>
  </si>
  <si>
    <t>Total: 1.50 to 1.84</t>
  </si>
  <si>
    <t>Total: 1.85 to 1.99</t>
  </si>
  <si>
    <t>Total: 2.00 and over</t>
  </si>
  <si>
    <t>Total: Under 6 years: Under .50</t>
  </si>
  <si>
    <t>Total: Under 6 years: .50 to .74</t>
  </si>
  <si>
    <t>Total: Under 6 years: .75 to .99</t>
  </si>
  <si>
    <t>Total: Under 6 years: 1.00 to 1.24</t>
  </si>
  <si>
    <t>Total: Under 6 years: 1.25 to 1.49</t>
  </si>
  <si>
    <t>Total: Under 6 years: 1.50 to 1.74</t>
  </si>
  <si>
    <t>Total: Under 6 years: 1.75 to 1.84</t>
  </si>
  <si>
    <t>Total: Under 6 years: 1.85 to 1.99</t>
  </si>
  <si>
    <t>Total: Under 6 years: 2.00 to 2.99</t>
  </si>
  <si>
    <t>Total: Under 6 years: 3.00 to 3.99</t>
  </si>
  <si>
    <t>Total: Under 6 years: 4.00 to 4.99</t>
  </si>
  <si>
    <t>Total: Under 6 years: 5.00 and over</t>
  </si>
  <si>
    <t>Total: 6 to 11 years: Under .50</t>
  </si>
  <si>
    <t>Total: 6 to 11 years: .50 to .74</t>
  </si>
  <si>
    <t>Total: 6 to 11 years: .75 to .99</t>
  </si>
  <si>
    <t>Total: 6 to 11 years: 1.00 to 1.24</t>
  </si>
  <si>
    <t>Total: 6 to 11 years: 1.25 to 1.49</t>
  </si>
  <si>
    <t>Total: 6 to 11 years: 1.50 to 1.74</t>
  </si>
  <si>
    <t>Total: 6 to 11 years: 1.75 to 1.84</t>
  </si>
  <si>
    <t>Total: 6 to 11 years: 1.85 to 1.99</t>
  </si>
  <si>
    <t>Total: 6 to 11 years: 3.00 to 3.99</t>
  </si>
  <si>
    <t>Total: 6 to 11 years: 4.00 to 4.99</t>
  </si>
  <si>
    <t>Total: 6 to 11 years: 5.00 and over</t>
  </si>
  <si>
    <t>Total: 12 to 17 years: Under .50</t>
  </si>
  <si>
    <t>Total: 12 to 17 years: .50 to .74</t>
  </si>
  <si>
    <t>Total: 12 to 17 years: .75 to .99</t>
  </si>
  <si>
    <t>Total: 12 to 17 years: 1.00 to 1.24</t>
  </si>
  <si>
    <t>Total: 12 to 17 years: 1.25 to 1.49</t>
  </si>
  <si>
    <t>Total: 12 to 17 years: 1.50 to 1.74</t>
  </si>
  <si>
    <t>Total: 12 to 17 years: 1.75 to 1.84</t>
  </si>
  <si>
    <t>Total: 12 to 17 years: 1.85 to 1.99</t>
  </si>
  <si>
    <t>Total: 12 to 17 years: 2.00 to 2.99</t>
  </si>
  <si>
    <t>Total: 12 to 17 years: 3.00 to 3.99</t>
  </si>
  <si>
    <t>Total: 12 to 17 years: 4.00 to 4.99</t>
  </si>
  <si>
    <t>Total: 12 to 17 years: 5.00 and over</t>
  </si>
  <si>
    <t>Total: 18 to 24 years: Under .50</t>
  </si>
  <si>
    <t>Total: 18 to 24 years: .50 to .74</t>
  </si>
  <si>
    <t>Total: 18 to 24 years: .75 to .99</t>
  </si>
  <si>
    <t>Total: 18 to 24 years: 1.00 to 1.24</t>
  </si>
  <si>
    <t>Total: 18 to 24 years: 1.25 to 1.49</t>
  </si>
  <si>
    <t>Total: 18 to 24 years: 1.50 to 1.74</t>
  </si>
  <si>
    <t>Total: 18 to 24 years: 1.75 to 1.84</t>
  </si>
  <si>
    <t>Total: 18 to 24 years: 1.85 to 1.99</t>
  </si>
  <si>
    <t>Total: 18 to 24 years: 2.00 to 2.99</t>
  </si>
  <si>
    <t>Total: 18 to 24 years: 3.00 to 3.99</t>
  </si>
  <si>
    <t>Total: 18 to 24 years: 4.00 to 4.99</t>
  </si>
  <si>
    <t>Total: 18 to 24 years: 5.00 and over</t>
  </si>
  <si>
    <t>Total: 25 to 34 years: Under .50</t>
  </si>
  <si>
    <t>Total: 25 to 34 years: .50 to .74</t>
  </si>
  <si>
    <t>Total: 25 to 34 years: .75 to .99</t>
  </si>
  <si>
    <t>Total: 25 to 34 years: 1.00 to 1.24</t>
  </si>
  <si>
    <t>Total: 25 to 34 years: 1.25 to 1.49</t>
  </si>
  <si>
    <t>Total: 25 to 34 years: 1.50 to 1.74</t>
  </si>
  <si>
    <t>Total: 25 to 34 years: 1.75 to 1.84</t>
  </si>
  <si>
    <t>Total: 25 to 34 years: 1.85 to 1.99</t>
  </si>
  <si>
    <t>Total: 25 to 34 years: 2.00 to 2.99</t>
  </si>
  <si>
    <t>Total: 25 to 34 years: 3.00 to 3.99</t>
  </si>
  <si>
    <t>Total: 25 to 34 years: 4.00 to 4.99</t>
  </si>
  <si>
    <t>Total: 25 to 34 years: 5.00 and over</t>
  </si>
  <si>
    <t>Total: 35 to 44 years: Under .50</t>
  </si>
  <si>
    <t>Total: 35 to 44 years: .50 to .74</t>
  </si>
  <si>
    <t>Total: 35 to 44 years: .75 to .99</t>
  </si>
  <si>
    <t>Total: 35 to 44 years: 1.00 to 1.24</t>
  </si>
  <si>
    <t>Total: 35 to 44 years: 1.25 to 1.49</t>
  </si>
  <si>
    <t>Total: 35 to 44 years: 1.50 to 1.74</t>
  </si>
  <si>
    <t>Total: 35 to 44 years: 1.75 to 1.84</t>
  </si>
  <si>
    <t>Total: 35 to 44 years: 1.85 to 1.99</t>
  </si>
  <si>
    <t>Total: 35 to 44 years: 2.00 to 2.99</t>
  </si>
  <si>
    <t>Total: 35 to 44 years: 3.00 to 3.99</t>
  </si>
  <si>
    <t>Total: 35 to 44 years: 4.00 to 4.99</t>
  </si>
  <si>
    <t>Total: 35 to 44 years: 5.00 and over</t>
  </si>
  <si>
    <t>Total: 45 to 54 years: Under .50</t>
  </si>
  <si>
    <t>Total: 45 to 54 years: .50 to .74</t>
  </si>
  <si>
    <t>Total: 45 to 54 years: .75 to .99</t>
  </si>
  <si>
    <t>Total: 45 to 54 years: 1.00 to 1.24</t>
  </si>
  <si>
    <t>Total: 45 to 54 years: 1.25 to 1.49</t>
  </si>
  <si>
    <t>Total: 45 to 54 years: 1.50 to 1.74</t>
  </si>
  <si>
    <t>Total: 45 to 54 years: 1.75 to 1.84</t>
  </si>
  <si>
    <t>Total: 45 to 54 years: 1.85 to 1.99</t>
  </si>
  <si>
    <t>Total: 45 to 54 years: 2.00 to 2.99</t>
  </si>
  <si>
    <t>Total: 45 to 54 years: 3.00 to 3.99</t>
  </si>
  <si>
    <t>Total: 45 to 54 years: 4.00 to 4.99</t>
  </si>
  <si>
    <t>Total: 45 to 54 years: 5.00 and over</t>
  </si>
  <si>
    <t>Total: 55 to 64 years: Under .50</t>
  </si>
  <si>
    <t>Total: 55 to 64 years: .50 to .74</t>
  </si>
  <si>
    <t>Total: 55 to 64 years: .75 to .99</t>
  </si>
  <si>
    <t>Total: 55 to 64 years: 1.00 to 1.24</t>
  </si>
  <si>
    <t>Total: 55 to 64 years: 1.25 to 1.49</t>
  </si>
  <si>
    <t>Total: 55 to 64 years: 1.50 to 1.74</t>
  </si>
  <si>
    <t>Total: 55 to 64 years: 1.75 to 1.84</t>
  </si>
  <si>
    <t>Total: 55 to 64 years: 1.85 to 1.99</t>
  </si>
  <si>
    <t>Total: 55 to 64 years: 2.00 to 2.99</t>
  </si>
  <si>
    <t>Total: 55 to 64 years: 3.00 to 3.99</t>
  </si>
  <si>
    <t>Total: 55 to 64 years: 4.00 to 4.99</t>
  </si>
  <si>
    <t>Total: 55 to 64 years: 5.00 and over</t>
  </si>
  <si>
    <t>Total: 65 to 74 years: Under .50</t>
  </si>
  <si>
    <t>Total: 65 to 74 years: .50 to .74</t>
  </si>
  <si>
    <t>Total: 65 to 74 years: .75 to .99</t>
  </si>
  <si>
    <t>Total: 65 to 74 years: 1.00 to 1.24</t>
  </si>
  <si>
    <t>Total: 65 to 74 years: 1.25 to 1.49</t>
  </si>
  <si>
    <t>Total: 65 to 74 years: 1.50 to 1.74</t>
  </si>
  <si>
    <t>Total: 65 to 74 years: 1.75 to 1.84</t>
  </si>
  <si>
    <t>Total: 65 to 74 years: 1.85 to 1.99</t>
  </si>
  <si>
    <t>Total: 65 to 74 years: 2.00 to 2.99</t>
  </si>
  <si>
    <t>Total: 65 to 74 years: 3.00 to 3.99</t>
  </si>
  <si>
    <t>Total: 65 to 74 years: 4.00 to 4.99</t>
  </si>
  <si>
    <t>Total: 65 to 74 years: 5.00 and over</t>
  </si>
  <si>
    <t>Total: 75 years and over: Under .50</t>
  </si>
  <si>
    <t>Total: 75 years and over: .50 to .74</t>
  </si>
  <si>
    <t>Total: 75 years and over: .75 to .99</t>
  </si>
  <si>
    <t>Total: 75 years and over: 1.00 to 1.24</t>
  </si>
  <si>
    <t>Total: 75 years and over: 1.25 to 1.49</t>
  </si>
  <si>
    <t>Total: 75 years and over: 1.50 to 1.74</t>
  </si>
  <si>
    <t>Total: 75 years and over: 1.75 to 1.84</t>
  </si>
  <si>
    <t>Total: 75 years and over: 1.85 to 1.99</t>
  </si>
  <si>
    <t>Total: 75 years and over: 2.00 to 2.99</t>
  </si>
  <si>
    <t>Total: 75 years and over: 3.00 to 3.99</t>
  </si>
  <si>
    <t>Total: 75 years and over: 4.00 to 4.99</t>
  </si>
  <si>
    <t>Total: 75 years and over: 5.00 and over</t>
  </si>
  <si>
    <t>Quintile Means: Lowest Quintile</t>
  </si>
  <si>
    <t>Quintile Means: Second Quintile</t>
  </si>
  <si>
    <t>Quintile Means: Third Quintile</t>
  </si>
  <si>
    <t>Quintile Means: Fourth Quintile</t>
  </si>
  <si>
    <t>Quintile Means: Highest Quintile</t>
  </si>
  <si>
    <t>Total: Household received Food Stamps/SNAP in the past 12 months: Income in the past 12 months below poverty level</t>
  </si>
  <si>
    <t>Total: Household received Food Stamps/SNAP in the past 12 months: Income in the past 12 months at or above poverty level</t>
  </si>
  <si>
    <t>Total: Household did not receive Food Stamps/SNAP in the past 12 months: Income in the past 12 months below poverty level</t>
  </si>
  <si>
    <t>Total: Household did not receive Food Stamps/SNAP in the past 12 months: Income in the past 12 months at or above poverty level</t>
  </si>
  <si>
    <t>Total: Householder who is Two or more races: Householder who is Two races including Some other race</t>
  </si>
  <si>
    <t>Total: Householder who is Two or more races: Householder who is Two races excluding Some other race, and three or more races</t>
  </si>
  <si>
    <t>Total: Owner occupied: Less than $5,000</t>
  </si>
  <si>
    <t>Total: Owner occupied: $5,000 to $9,999</t>
  </si>
  <si>
    <t>Total: Owner occupied: $10,000 to $14,999</t>
  </si>
  <si>
    <t>Total: Owner occupied: $15,000 to $19,999</t>
  </si>
  <si>
    <t>Total: Owner occupied: $20,000 to $24,999</t>
  </si>
  <si>
    <t>Total: Owner occupied: $25,000 to $34,999</t>
  </si>
  <si>
    <t>Total: Owner occupied: $35,000 to $49,999</t>
  </si>
  <si>
    <t>Total: Owner occupied: $50,000 to $74,999</t>
  </si>
  <si>
    <t>Total: Owner occupied: $75,000 to $99,999</t>
  </si>
  <si>
    <t>Total: Owner occupied: $100,000 to $149,999</t>
  </si>
  <si>
    <t>Total: Owner occupied: $150,000 or more</t>
  </si>
  <si>
    <t>Total: Renter occupied: Less than $5,000</t>
  </si>
  <si>
    <t>Total: Renter occupied: $5,000 to $9,999</t>
  </si>
  <si>
    <t>Total: Renter occupied: $10,000 to $14,999</t>
  </si>
  <si>
    <t>Total: Renter occupied: $15,000 to $19,999</t>
  </si>
  <si>
    <t>Total: Renter occupied: $20,000 to $24,999</t>
  </si>
  <si>
    <t>Total: Renter occupied: $25,000 to $34,999</t>
  </si>
  <si>
    <t>Total: Renter occupied: $35,000 to $49,999</t>
  </si>
  <si>
    <t>Total: Renter occupied: $50,000 to $74,999</t>
  </si>
  <si>
    <t>Total: Renter occupied: $75,000 to $99,999</t>
  </si>
  <si>
    <t>Total: Renter occupied: $100,000 to $149,999</t>
  </si>
  <si>
    <t>Total: Renter occupied: $150,000 or more</t>
  </si>
  <si>
    <t>Average household size -- Total:</t>
  </si>
  <si>
    <t>Average household size -- Total: Owner occupied</t>
  </si>
  <si>
    <t>Average household size -- Total: Renter occupied</t>
  </si>
  <si>
    <t>Total Below 50</t>
  </si>
  <si>
    <t>Total Below 100</t>
  </si>
  <si>
    <t>Total Below 150</t>
  </si>
  <si>
    <t>Total Below 200</t>
  </si>
  <si>
    <t>Pct Below 50</t>
  </si>
  <si>
    <t>Pct Below 100</t>
  </si>
  <si>
    <t>Pct Below 150</t>
  </si>
  <si>
    <t>Pct Below 200</t>
  </si>
  <si>
    <t>Row Labels</t>
  </si>
  <si>
    <t>Grand Total</t>
  </si>
  <si>
    <t>Match</t>
  </si>
  <si>
    <t>Deleted PWD zips</t>
  </si>
  <si>
    <t>Pct 50-100 FPL</t>
  </si>
  <si>
    <t>Pct 100-150 FPL</t>
  </si>
  <si>
    <t>Cust &lt;50 FPL</t>
  </si>
  <si>
    <t>Cust &lt;100 FPL</t>
  </si>
  <si>
    <t>Cust &lt;150 FPL</t>
  </si>
  <si>
    <t>Cust &lt;200 FPL</t>
  </si>
  <si>
    <t>TAP Pct &lt;150</t>
  </si>
  <si>
    <t>TAP Pct &lt;200</t>
  </si>
  <si>
    <t>TAP Pct &lt;100</t>
  </si>
  <si>
    <t>Inc 100% FPl</t>
  </si>
  <si>
    <t>Inc. 200% FPL</t>
  </si>
  <si>
    <t>2021 FPL</t>
  </si>
  <si>
    <t>Delta</t>
  </si>
  <si>
    <t>Inc 0-50% FPL</t>
  </si>
  <si>
    <t>Inc 50-100% FPL</t>
  </si>
  <si>
    <t>Inc 100-150% FPL</t>
  </si>
  <si>
    <t>2023 PIP 0-50% FPL</t>
  </si>
  <si>
    <t>2023 PIP 50-100% FPL</t>
  </si>
  <si>
    <t>2023 PIP 100-150% FPL</t>
  </si>
  <si>
    <t>2023 PIP 150-200% FPL</t>
  </si>
  <si>
    <t>2024 PIP 0-50% FPL</t>
  </si>
  <si>
    <t>2024 PIP 50 - 100% FPL</t>
  </si>
  <si>
    <t>2024 PIP 100-150% FPL</t>
  </si>
  <si>
    <t>2024 PIP 150-200% FPL</t>
  </si>
  <si>
    <t>PWD bills (4.5 MCF)</t>
  </si>
  <si>
    <t>Current</t>
  </si>
  <si>
    <t>Curr PIP 0-50% FPL</t>
  </si>
  <si>
    <t>Curr PIP 50-100% FPL</t>
  </si>
  <si>
    <t>Curr PIP 100-150% FPL</t>
  </si>
  <si>
    <t>Curr PIP 150-200% FPL</t>
  </si>
  <si>
    <t>Sum of Cust &lt;50 FPL</t>
  </si>
  <si>
    <t>0.09-0.1</t>
  </si>
  <si>
    <t>0.1-0.11</t>
  </si>
  <si>
    <t>0.11-0.12</t>
  </si>
  <si>
    <t>0.12-0.13</t>
  </si>
  <si>
    <t>0.13-0.14</t>
  </si>
  <si>
    <t>0.14-0.15</t>
  </si>
  <si>
    <t>0.15-0.16</t>
  </si>
  <si>
    <t>0.16-0.17</t>
  </si>
  <si>
    <t>0.05-0.06</t>
  </si>
  <si>
    <t>0.06-0.07</t>
  </si>
  <si>
    <t>0.07-0.08</t>
  </si>
  <si>
    <t>0.08-0.09</t>
  </si>
  <si>
    <t>0.04-0.05</t>
  </si>
  <si>
    <t>Cust 50-100 FPL</t>
  </si>
  <si>
    <t>Cust 100-150 FPL</t>
  </si>
  <si>
    <t>Cust 150 - 200 FPL</t>
  </si>
  <si>
    <t>Pct 150-200 FPL</t>
  </si>
  <si>
    <t>Sum of Cust 50-100 FPL</t>
  </si>
  <si>
    <t>Sum of Cust 100-150 FPL</t>
  </si>
  <si>
    <t>0.02-0.03</t>
  </si>
  <si>
    <t>0.03-0.04</t>
  </si>
  <si>
    <t>Sum of Cust 150 - 200 FPL</t>
  </si>
  <si>
    <t>Count of Cust &lt;50 FPL2</t>
  </si>
  <si>
    <t>Count of Cust 50-100 FPL2</t>
  </si>
  <si>
    <t>Count of Cust 100-150 FPL2</t>
  </si>
  <si>
    <t>Count of Cust 150 - 200 FPL2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</si>
</sst>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$&quot;#,##0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164" fontId="0" fillId="3" borderId="0" xfId="1" applyNumberFormat="1" applyFont="1" applyFill="1"/>
    <xf numFmtId="3" fontId="0" fillId="2" borderId="0" xfId="0" applyNumberFormat="1" applyFill="1"/>
    <xf numFmtId="0" fontId="0" fillId="0" borderId="0" xfId="0" pivotButton="1"/>
    <xf numFmtId="9" fontId="0" fillId="0" borderId="0" xfId="0" applyNumberFormat="1" applyAlignment="1">
      <alignment horizontal="left"/>
    </xf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9" fontId="0" fillId="5" borderId="0" xfId="0" applyNumberFormat="1" applyFill="1" applyAlignment="1">
      <alignment horizontal="center"/>
    </xf>
    <xf numFmtId="0" fontId="0" fillId="6" borderId="0" xfId="0" applyFill="1"/>
    <xf numFmtId="0" fontId="2" fillId="6" borderId="0" xfId="0" applyFont="1" applyFill="1"/>
    <xf numFmtId="165" fontId="0" fillId="0" borderId="0" xfId="0" applyNumberFormat="1"/>
    <xf numFmtId="165" fontId="0" fillId="6" borderId="0" xfId="0" applyNumberFormat="1" applyFill="1"/>
    <xf numFmtId="0" fontId="0" fillId="7" borderId="0" xfId="0" applyFill="1"/>
    <xf numFmtId="0" fontId="2" fillId="7" borderId="0" xfId="0" applyFont="1" applyFill="1"/>
    <xf numFmtId="0" fontId="0" fillId="8" borderId="0" xfId="0" applyFill="1"/>
    <xf numFmtId="0" fontId="2" fillId="8" borderId="0" xfId="0" applyFont="1" applyFill="1"/>
    <xf numFmtId="0" fontId="0" fillId="9" borderId="0" xfId="0" applyFill="1"/>
    <xf numFmtId="0" fontId="2" fillId="9" borderId="0" xfId="0" applyFont="1" applyFill="1"/>
    <xf numFmtId="10" fontId="0" fillId="7" borderId="0" xfId="1" applyNumberFormat="1" applyFont="1" applyFill="1"/>
    <xf numFmtId="9" fontId="0" fillId="8" borderId="0" xfId="1" applyFont="1" applyFill="1"/>
    <xf numFmtId="9" fontId="0" fillId="9" borderId="0" xfId="1" applyFont="1" applyFill="1"/>
    <xf numFmtId="166" fontId="0" fillId="0" borderId="0" xfId="0" applyNumberFormat="1"/>
    <xf numFmtId="10" fontId="0" fillId="0" borderId="0" xfId="0" applyNumberFormat="1" applyAlignment="1">
      <alignment horizontal="left"/>
    </xf>
    <xf numFmtId="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ger" refreshedDate="45014.734887152779" createdVersion="8" refreshedVersion="8" minRefreshableVersion="3" recordCount="48">
  <cacheSource type="worksheet">
    <worksheetSource ref="IG2:JG50" sheet="PWD zips"/>
  </cacheSource>
  <cacheFields count="27">
    <cacheField name="Cust &lt;50 FPL" numFmtId="0">
      <sharedItems containsSemiMixedTypes="0" containsString="0" containsNumber="1" containsInteger="1" minValue="0" maxValue="4005"/>
    </cacheField>
    <cacheField name="Cust 50-100 FPL" numFmtId="0">
      <sharedItems containsSemiMixedTypes="0" containsString="0" containsNumber="1" containsInteger="1" minValue="0" maxValue="4862"/>
    </cacheField>
    <cacheField name="Cust 100-150 FPL" numFmtId="0">
      <sharedItems containsSemiMixedTypes="0" containsString="0" containsNumber="1" containsInteger="1" minValue="0" maxValue="3084"/>
    </cacheField>
    <cacheField name="Cust 150 - 200 FPL" numFmtId="0">
      <sharedItems containsSemiMixedTypes="0" containsString="0" containsNumber="1" containsInteger="1" minValue="0" maxValue="3421"/>
    </cacheField>
    <cacheField name="Cust &lt;100 FPL" numFmtId="0">
      <sharedItems containsSemiMixedTypes="0" containsString="0" containsNumber="1" containsInteger="1" minValue="0" maxValue="8867"/>
    </cacheField>
    <cacheField name="Cust &lt;150 FPL" numFmtId="0">
      <sharedItems containsSemiMixedTypes="0" containsString="0" containsNumber="1" containsInteger="1" minValue="0" maxValue="11528"/>
    </cacheField>
    <cacheField name="Cust &lt;200 FPL" numFmtId="0">
      <sharedItems containsSemiMixedTypes="0" containsString="0" containsNumber="1" containsInteger="1" minValue="0" maxValue="13689"/>
    </cacheField>
    <cacheField name="TAP Pct &lt;100" numFmtId="9">
      <sharedItems containsMixedTypes="1" containsNumber="1" minValue="0" maxValue="0.18894601542416453"/>
    </cacheField>
    <cacheField name="TAP Pct &lt;150" numFmtId="9">
      <sharedItems containsMixedTypes="1" containsNumber="1" minValue="0" maxValue="0.18894601542416453"/>
    </cacheField>
    <cacheField name="TAP Pct &lt;200" numFmtId="9">
      <sharedItems containsMixedTypes="1" containsNumber="1" minValue="0" maxValue="9.0073529411764705E-2"/>
    </cacheField>
    <cacheField name="Inc 100% FPl" numFmtId="165">
      <sharedItems containsSemiMixedTypes="0" containsString="0" containsNumber="1" containsInteger="1" minValue="14968" maxValue="22732"/>
    </cacheField>
    <cacheField name="Inc 0-50% FPL" numFmtId="165">
      <sharedItems containsSemiMixedTypes="0" containsString="0" containsNumber="1" containsInteger="1" minValue="5987" maxValue="9093"/>
    </cacheField>
    <cacheField name="Inc 50-100% FPL" numFmtId="165">
      <sharedItems containsSemiMixedTypes="0" containsString="0" containsNumber="1" containsInteger="1" minValue="11226" maxValue="17049"/>
    </cacheField>
    <cacheField name="Inc 100-150% FPL" numFmtId="165">
      <sharedItems containsSemiMixedTypes="0" containsString="0" containsNumber="1" containsInteger="1" minValue="18710" maxValue="28415"/>
    </cacheField>
    <cacheField name="Inc. 200% FPL" numFmtId="165">
      <sharedItems containsSemiMixedTypes="0" containsString="0" containsNumber="1" containsInteger="1" minValue="26194" maxValue="39781"/>
    </cacheField>
    <cacheField name="Curr PIP 0-50% FPL" numFmtId="10">
      <sharedItems containsSemiMixedTypes="0" containsString="0" containsNumber="1" minValue="9.1468162322665789E-2" maxValue="0.13892099549022882" count="36">
        <n v="9.5271477663230242E-2"/>
        <n v="9.855670103092784E-2"/>
        <n v="0.13892099549022882"/>
        <n v="0.12874922600619196"/>
        <n v="0.10536103369647834"/>
        <n v="0.13210292249047015"/>
        <n v="0.11812526629740094"/>
        <n v="9.8978936094252054E-2"/>
        <n v="0.10463202918606114"/>
        <n v="0.10161514966401955"/>
        <n v="0.10139217359502621"/>
        <n v="0.10860799164272657"/>
        <n v="0.10584372613896666"/>
        <n v="9.5676981479351206E-2"/>
        <n v="0.11152051488334674"/>
        <n v="0.10912096562581999"/>
        <n v="9.4492160872528971E-2"/>
        <n v="0.11096997998665778"/>
        <n v="9.1468162322665789E-2"/>
        <n v="0.12321777777777779"/>
        <n v="0.11125200642054575"/>
        <n v="0.1172262156448203"/>
        <n v="0.10275759822090438"/>
        <n v="9.7299953205428169E-2"/>
        <n v="0.10117017394477558"/>
        <n v="0.10072907835775706"/>
        <n v="0.10207658321060384"/>
        <n v="0.10185157972079353"/>
        <n v="0.10608673469387755"/>
        <n v="0.1080998180400312"/>
        <n v="0.10708381614522983"/>
        <n v="0.11017618227579812"/>
        <n v="0.10991410070040968"/>
        <n v="9.6487238979118331E-2"/>
        <n v="0.10937927406628091"/>
        <n v="0.10835330901511205"/>
      </sharedItems>
      <fieldGroup base="15">
        <rangePr autoStart="0" autoEnd="0" startNum="0.04" endNum="0.15" groupInterval="0.01"/>
        <groupItems count="13">
          <s v="&lt;0.04"/>
          <s v="0.04-0.05"/>
          <s v="0.05-0.06"/>
          <s v="0.06-0.07"/>
          <s v="0.07-0.08"/>
          <s v="0.08-0.09"/>
          <s v="0.09-0.1"/>
          <s v="0.1-0.11"/>
          <s v="0.11-0.12"/>
          <s v="0.12-0.13"/>
          <s v="0.13-0.14"/>
          <s v="0.14-0.15"/>
          <s v="&gt;0.15"/>
        </groupItems>
      </fieldGroup>
    </cacheField>
    <cacheField name="Curr PIP 50-100% FPL" numFmtId="10">
      <sharedItems containsSemiMixedTypes="0" containsString="0" containsNumber="1" minValue="4.8784092908674997E-2" maxValue="7.4088722608230892E-2" count="36">
        <n v="5.0813782991202351E-2"/>
        <n v="5.2563989129747836E-2"/>
        <n v="7.4088722608230892E-2"/>
        <n v="6.8669088507265524E-2"/>
        <n v="5.6193500439159515E-2"/>
        <n v="7.0454891994917404E-2"/>
        <n v="6.2999545523405545E-2"/>
        <n v="5.2790860044430343E-2"/>
        <n v="5.5805152979066026E-2"/>
        <n v="5.4194305075910602E-2"/>
        <n v="5.4078023407022106E-2"/>
        <n v="5.7923253708475522E-2"/>
        <n v="5.6449029455680741E-2"/>
        <n v="5.1025766871165647E-2"/>
        <n v="5.9472291741151234E-2"/>
        <n v="5.8198866419424816E-2"/>
        <n v="5.0395055744062049E-2"/>
        <n v="5.9184515761759059E-2"/>
        <n v="4.8784092908674997E-2"/>
        <n v="6.5717446270543614E-2"/>
        <n v="5.9332287059494934E-2"/>
        <n v="6.2516536380036083E-2"/>
        <n v="5.480495519240907E-2"/>
        <n v="5.189168954329923E-2"/>
        <n v="5.3955238404151805E-2"/>
        <n v="5.3721741377083063E-2"/>
        <n v="5.4439062704542483E-2"/>
        <n v="5.4318181818181821E-2"/>
        <n v="5.6583441050411597E-2"/>
        <n v="5.7650239134955296E-2"/>
        <n v="5.7107937379840705E-2"/>
        <n v="5.8758036029671494E-2"/>
        <n v="5.8617238706039895E-2"/>
        <n v="5.145826888572666E-2"/>
        <n v="5.8337658693974892E-2"/>
        <n v="5.7786423956089766E-2"/>
      </sharedItems>
      <fieldGroup base="16">
        <rangePr autoStart="0" autoEnd="0" startNum="0.04" endNum="0.1" groupInterval="0.01"/>
        <groupItems count="8">
          <s v="&lt;0.04"/>
          <s v="0.04-0.05"/>
          <s v="0.05-0.06"/>
          <s v="0.06-0.07"/>
          <s v="0.07-0.08"/>
          <s v="0.08-0.09"/>
          <s v="0.09-0.1"/>
          <s v="&gt;0.1"/>
        </groupItems>
      </fieldGroup>
    </cacheField>
    <cacheField name="Curr PIP 100-150% FPL" numFmtId="10">
      <sharedItems containsSemiMixedTypes="0" containsString="0" containsNumber="1" minValue="2.9270455745204999E-2" maxValue="4.4453233564938535E-2" count="36">
        <n v="3.0488269794721409E-2"/>
        <n v="3.1539190777748284E-2"/>
        <n v="4.4453233564938535E-2"/>
        <n v="4.1202813831368278E-2"/>
        <n v="3.3715189103733431E-2"/>
        <n v="4.2272935196950447E-2"/>
        <n v="3.7800299959096485E-2"/>
        <n v="3.1673711870215927E-2"/>
        <n v="3.3483091787439613E-2"/>
        <n v="3.2517006802721092E-2"/>
        <n v="3.2445970195833659E-2"/>
        <n v="3.4754920396138901E-2"/>
        <n v="3.387033718846718E-2"/>
        <n v="3.0616211440771552E-2"/>
        <n v="3.5683885361249355E-2"/>
        <n v="3.4919808548156857E-2"/>
        <n v="3.0237766305533337E-2"/>
        <n v="3.5511720251056748E-2"/>
        <n v="2.9270455745204999E-2"/>
        <n v="3.9429221579596094E-2"/>
        <n v="3.5598356445814071E-2"/>
        <n v="3.7510485725882829E-2"/>
        <n v="3.2882106428401996E-2"/>
        <n v="3.1135402238610416E-2"/>
        <n v="3.2373983106924603E-2"/>
        <n v="3.2232212060145718E-2"/>
        <n v="3.2662582469368519E-2"/>
        <n v="3.2590909090909094E-2"/>
        <n v="3.3949140781256382E-2"/>
        <n v="3.4590143480973175E-2"/>
        <n v="3.4265232974910395E-2"/>
        <n v="3.5255817896655509E-2"/>
        <n v="3.517083897158322E-2"/>
        <n v="3.0874197260477375E-2"/>
        <n v="3.5003577290518076E-2"/>
        <n v="3.4670890824961442E-2"/>
      </sharedItems>
      <fieldGroup base="17">
        <rangePr autoStart="0" autoEnd="0" startNum="0.01" endNum="0.06" groupInterval="0.01"/>
        <groupItems count="7">
          <s v="&lt;0.01"/>
          <s v="0.01-0.02"/>
          <s v="0.02-0.03"/>
          <s v="0.03-0.04"/>
          <s v="0.04-0.05"/>
          <s v="0.05-0.06"/>
          <s v="&gt;0.06"/>
        </groupItems>
      </fieldGroup>
    </cacheField>
    <cacheField name="Curr PIP 150-200% FPL" numFmtId="10">
      <sharedItems containsSemiMixedTypes="0" containsString="0" containsNumber="1" minValue="2.0907468389432141E-2" maxValue="3.1752309689241809E-2" count="36">
        <n v="2.1777335567658148E-2"/>
        <n v="2.2527627302275189E-2"/>
        <n v="3.1752309689241809E-2"/>
        <n v="2.9429956477123952E-2"/>
        <n v="2.4082696316886729E-2"/>
        <n v="3.019495371210746E-2"/>
        <n v="2.700038955979743E-2"/>
        <n v="2.2624449159458136E-2"/>
        <n v="2.3916494133885437E-2"/>
        <n v="2.322656315451423E-2"/>
        <n v="2.3176080474823751E-2"/>
        <n v="2.4824498567335245E-2"/>
        <n v="2.419267576136595E-2"/>
        <n v="2.1868377461678017E-2"/>
        <n v="2.5488645766295854E-2"/>
        <n v="2.4942869995501576E-2"/>
        <n v="2.1598067984107613E-2"/>
        <n v="2.536505032021958E-2"/>
        <n v="2.0907468389432141E-2"/>
        <n v="2.8164301920016253E-2"/>
        <n v="2.5427863890672291E-2"/>
        <n v="2.6793376715417823E-2"/>
        <n v="2.3487616842224168E-2"/>
        <n v="2.2239691962137015E-2"/>
        <n v="2.3123887900355872E-2"/>
        <n v="2.3023391003460209E-2"/>
        <n v="2.333080871833712E-2"/>
        <n v="2.3279220779220781E-2"/>
        <n v="2.4249810484576362E-2"/>
        <n v="2.4707245343552269E-2"/>
        <n v="2.447531045847802E-2"/>
        <n v="2.5182269589439265E-2"/>
        <n v="2.5122179599480474E-2"/>
        <n v="2.2053348889006737E-2"/>
        <n v="2.5002104250586184E-2"/>
        <n v="2.4765364459266317E-2"/>
      </sharedItems>
      <fieldGroup base="18">
        <rangePr autoStart="0" autoEnd="0" startNum="0.01" endNum="0.06" groupInterval="0.01"/>
        <groupItems count="7">
          <s v="&lt;0.01"/>
          <s v="0.01-0.02"/>
          <s v="0.02-0.03"/>
          <s v="0.03-0.04"/>
          <s v="0.04-0.05"/>
          <s v="0.05-0.06"/>
          <s v="&gt;0.06"/>
        </groupItems>
      </fieldGroup>
    </cacheField>
    <cacheField name="2023 PIP 0-50% FPL" numFmtId="9">
      <sharedItems containsSemiMixedTypes="0" containsString="0" containsNumber="1" minValue="0.10223688551633124" maxValue="0.15527643226991816" count="36">
        <n v="0.10648797250859106"/>
        <n v="0.11015997156061144"/>
        <n v="0.15527643226991816"/>
        <n v="0.14390712074303405"/>
        <n v="0.11776539143653407"/>
        <n v="0.14765565438373571"/>
        <n v="0.13203238176395399"/>
        <n v="0.11063191717243841"/>
        <n v="0.11695055981884514"/>
        <n v="0.11357849725106903"/>
        <n v="0.11332926977934901"/>
        <n v="0.12139462000522329"/>
        <n v="0.1183049121913973"/>
        <n v="0.10694121707120671"/>
        <n v="0.12465004022526147"/>
        <n v="0.1219679874048806"/>
        <n v="0.10561690524880708"/>
        <n v="0.12403468979319546"/>
        <n v="0.10223688551633124"/>
        <n v="0.13772444444444445"/>
        <n v="0.12434991974317817"/>
        <n v="0.13102748414376322"/>
        <n v="0.11485544848035582"/>
        <n v="0.10875526438933084"/>
        <n v="0.11308113368203382"/>
        <n v="0.11258810706067579"/>
        <n v="0.1140942562592047"/>
        <n v="0.11384276267450404"/>
        <n v="0.11857653061224489"/>
        <n v="0.12082661814400832"/>
        <n v="0.11969100038624951"/>
        <n v="0.12314743674658896"/>
        <n v="0.12285449980177085"/>
        <n v="0.10784686774941996"/>
        <n v="0.12225670699631773"/>
        <n v="0.12110995310057321"/>
      </sharedItems>
      <fieldGroup base="19">
        <rangePr autoStart="0" autoEnd="0" startNum="0.09" endNum="0.2" groupInterval="0.01"/>
        <groupItems count="13">
          <s v="&lt;0.09"/>
          <s v="0.09-0.1"/>
          <s v="0.1-0.11"/>
          <s v="0.11-0.12"/>
          <s v="0.12-0.13"/>
          <s v="0.13-0.14"/>
          <s v="0.14-0.15"/>
          <s v="0.15-0.16"/>
          <s v="0.16-0.17"/>
          <s v="0.17-0.18"/>
          <s v="0.18-0.19"/>
          <s v="0.19-0.2"/>
          <s v="&gt;0.2"/>
        </groupItems>
      </fieldGroup>
    </cacheField>
    <cacheField name="2023 PIP 50-100% FPL" numFmtId="9">
      <sharedItems containsSemiMixedTypes="0" containsString="0" containsNumber="1" minValue="5.4527538272039412E-2" maxValue="8.2811330839123468E-2" count="36">
        <n v="5.6796187683284455E-2"/>
        <n v="5.875244896669405E-2"/>
        <n v="8.2811330839123468E-2"/>
        <n v="7.6753632760898277E-2"/>
        <n v="6.2809269643942969E-2"/>
        <n v="7.8749682337992372E-2"/>
        <n v="7.0416603544917439E-2"/>
        <n v="5.9006029831799429E-2"/>
        <n v="6.2375201288244767E-2"/>
        <n v="6.0574705154101779E-2"/>
        <n v="6.0444733420026008E-2"/>
        <n v="6.4742670102374819E-2"/>
        <n v="6.3094882584498441E-2"/>
        <n v="5.703312883435583E-2"/>
        <n v="6.6474079370754377E-2"/>
        <n v="6.5050731229445102E-2"/>
        <n v="5.6328162869607366E-2"/>
        <n v="6.6152422970184296E-2"/>
        <n v="5.4527538272039412E-2"/>
        <n v="7.3454487989886214E-2"/>
        <n v="6.6317591667855613E-2"/>
        <n v="6.9876728803367413E-2"/>
        <n v="6.1257248286768581E-2"/>
        <n v="5.800099825305715E-2"/>
        <n v="6.0307492701913719E-2"/>
        <n v="6.0046505619429015E-2"/>
        <n v="6.0848278570493519E-2"/>
        <n v="6.0713166144200623E-2"/>
        <n v="6.3245118715558879E-2"/>
        <n v="6.4437512996464955E-2"/>
        <n v="6.3831365009612742E-2"/>
        <n v="6.5675732956552449E-2"/>
        <n v="6.5518359292409609E-2"/>
        <n v="5.7516550145393801E-2"/>
        <n v="6.520586378621028E-2"/>
        <n v="6.45897311192941E-2"/>
      </sharedItems>
      <fieldGroup base="20">
        <rangePr autoStart="0" autoEnd="0" startNum="0.04" endNum="0.1" groupInterval="0.01"/>
        <groupItems count="8">
          <s v="&lt;0.04"/>
          <s v="0.04-0.05"/>
          <s v="0.05-0.06"/>
          <s v="0.06-0.07"/>
          <s v="0.07-0.08"/>
          <s v="0.08-0.09"/>
          <s v="0.09-0.1"/>
          <s v="&gt;0.1"/>
        </groupItems>
      </fieldGroup>
    </cacheField>
    <cacheField name="2023 PIP 100-150% FPL" numFmtId="9">
      <sharedItems containsSemiMixedTypes="0" containsString="0" containsNumber="1" minValue="3.2716522963223651E-2" maxValue="4.9686798503474079E-2" count="36">
        <n v="3.4077712609970674E-2"/>
        <n v="3.5252360547571193E-2"/>
        <n v="4.9686798503474079E-2"/>
        <n v="4.605370058456356E-2"/>
        <n v="3.7684543354007054E-2"/>
        <n v="4.7249809402795426E-2"/>
        <n v="4.2250602190610373E-2"/>
        <n v="3.5402719067748202E-2"/>
        <n v="3.7425120772946859E-2"/>
        <n v="3.6345296739385406E-2"/>
        <n v="3.6265896855738472E-2"/>
        <n v="3.8846684217124235E-2"/>
        <n v="3.7857957322039421E-2"/>
        <n v="3.4220717072811602E-2"/>
        <n v="3.9885018019564095E-2"/>
        <n v="3.903098496935091E-2"/>
        <n v="3.3797716861775615E-2"/>
        <n v="3.9692583578839501E-2"/>
        <n v="3.2716522963223651E-2"/>
        <n v="4.4071299895704942E-2"/>
        <n v="3.9789419619928094E-2"/>
        <n v="4.1926667568664588E-2"/>
        <n v="3.6753380248280225E-2"/>
        <n v="3.4801033204806646E-2"/>
        <n v="3.6185434587988008E-2"/>
        <n v="3.6026972562393428E-2"/>
        <n v="3.6508011310084826E-2"/>
        <n v="3.6427899686520375E-2"/>
        <n v="3.7946038613820975E-2"/>
        <n v="3.8662507797878977E-2"/>
        <n v="3.8299344951180321E-2"/>
        <n v="3.9406553346615233E-2"/>
        <n v="3.9311569688768602E-2"/>
        <n v="3.4509076060729796E-2"/>
        <n v="3.9124615967341445E-2"/>
        <n v="3.8752761682437784E-2"/>
      </sharedItems>
      <fieldGroup base="21">
        <rangePr autoStart="0" autoEnd="0" startNum="0.02" endNum="0.06" groupInterval="0.01"/>
        <groupItems count="6">
          <s v="&lt;0.02"/>
          <s v="0.02-0.03"/>
          <s v="0.03-0.04"/>
          <s v="0.04-0.05"/>
          <s v="0.05-0.06"/>
          <s v="&gt;0.06"/>
        </groupItems>
      </fieldGroup>
    </cacheField>
    <cacheField name="2023 PIP 150-200% FPL" numFmtId="9">
      <sharedItems containsSemiMixedTypes="0" containsString="0" containsNumber="1" minValue="2.3368944973731178E-2" maxValue="3.5490570359624343E-2" count="36">
        <n v="2.4341223292836195E-2"/>
        <n v="2.517984832069339E-2"/>
        <n v="3.5490570359624343E-2"/>
        <n v="3.2894802023990657E-2"/>
        <n v="2.6917998610145936E-2"/>
        <n v="3.3749863859139591E-2"/>
        <n v="3.0179197506817294E-2"/>
        <n v="2.5288069201893259E-2"/>
        <n v="2.6732229123533471E-2"/>
        <n v="2.5961071239073975E-2"/>
        <n v="2.5904645136121715E-2"/>
        <n v="2.7747134670487106E-2"/>
        <n v="2.7040926146775647E-2"/>
        <n v="2.4442983724660163E-2"/>
        <n v="2.8489473200330972E-2"/>
        <n v="2.7879442195231668E-2"/>
        <n v="2.4140850190864472E-2"/>
        <n v="2.8351326623970722E-2"/>
        <n v="2.3368944973731178E-2"/>
        <n v="3.1480139514408589E-2"/>
        <n v="2.8421535357241127E-2"/>
        <n v="2.9947812640938085E-2"/>
        <n v="2.6252859281014375E-2"/>
        <n v="2.485801379752928E-2"/>
        <n v="2.5846307829181493E-2"/>
        <n v="2.5733979238754326E-2"/>
        <n v="2.6077589834216947E-2"/>
        <n v="2.6019928347514553E-2"/>
        <n v="2.7104787451163334E-2"/>
        <n v="2.7616076998484982E-2"/>
        <n v="2.7356835971985169E-2"/>
        <n v="2.8147026765168948E-2"/>
        <n v="2.8079862264777843E-2"/>
        <n v="2.464973219494087E-2"/>
        <n v="2.7945650213431129E-2"/>
        <n v="2.7681038589804668E-2"/>
      </sharedItems>
      <fieldGroup base="22">
        <rangePr autoStart="0" autoEnd="0" startNum="0.01" endNum="0.06" groupInterval="0.01"/>
        <groupItems count="7">
          <s v="&lt;0.01"/>
          <s v="0.01-0.02"/>
          <s v="0.02-0.03"/>
          <s v="0.03-0.04"/>
          <s v="0.04-0.05"/>
          <s v="0.05-0.06"/>
          <s v="&gt;0.06"/>
        </groupItems>
      </fieldGroup>
    </cacheField>
    <cacheField name="2024 PIP 0-50% FPL" numFmtId="9">
      <sharedItems containsSemiMixedTypes="0" containsString="0" containsNumber="1" minValue="0.11074892774661828" maxValue="0.1682044429597461" count="36">
        <n v="0.11535395189003436"/>
        <n v="0.11933167436900106"/>
        <n v="0.1682044429597461"/>
        <n v="0.15588854489164086"/>
        <n v="0.12757030656194579"/>
        <n v="0.15994917407878018"/>
        <n v="0.14302513847464848"/>
        <n v="0.11984291324526954"/>
        <n v="0.12668763366461189"/>
        <n v="0.12303481979230299"/>
        <n v="0.1227648421309277"/>
        <n v="0.13150169757116739"/>
        <n v="0.12815474675489946"/>
        <n v="0.11584493270447487"/>
        <n v="0.13502815768302492"/>
        <n v="0.13212280241406454"/>
        <n v="0.11441036128152691"/>
        <n v="0.13436157438292196"/>
        <n v="0.11074892774661828"/>
        <n v="0.14919111111111111"/>
        <n v="0.13470304975922953"/>
        <n v="0.14193657505285412"/>
        <n v="0.12441808747220162"/>
        <n v="0.11781001403837155"/>
        <n v="0.12249604670964602"/>
        <n v="0.12196197166040934"/>
        <n v="0.12359351988217968"/>
        <n v="0.12332108743570903"/>
        <n v="0.12844897959183674"/>
        <n v="0.13088640499090198"/>
        <n v="0.12965623792970257"/>
        <n v="0.13340045039078022"/>
        <n v="0.13308312409144971"/>
        <n v="0.11682598607888631"/>
        <n v="0.13243556023145711"/>
        <n v="0.13119332985930171"/>
      </sharedItems>
      <fieldGroup base="23">
        <rangePr autoStart="0" autoEnd="0" startNum="0.1" endNum="0.2" groupInterval="0.01"/>
        <groupItems count="12">
          <s v="&lt;0.1"/>
          <s v="0.1-0.11"/>
          <s v="0.11-0.12"/>
          <s v="0.12-0.13"/>
          <s v="0.13-0.14"/>
          <s v="0.14-0.15"/>
          <s v="0.15-0.16"/>
          <s v="0.16-0.17"/>
          <s v="0.17-0.18"/>
          <s v="0.18-0.19"/>
          <s v="0.19-0.2"/>
          <s v="&gt;0.2"/>
        </groupItems>
      </fieldGroup>
    </cacheField>
    <cacheField name="2024 PIP 50 - 100% FPL" numFmtId="9">
      <sharedItems containsSemiMixedTypes="0" containsString="0" containsNumber="1" minValue="5.9067393982051734E-2" maxValue="8.9706039551042227E-2" count="36">
        <n v="6.1524926686217007E-2"/>
        <n v="6.3644062440750798E-2"/>
        <n v="8.9706039551042227E-2"/>
        <n v="8.3143989431968296E-2"/>
        <n v="6.8038646037429901E-2"/>
        <n v="8.5306226175349428E-2"/>
        <n v="7.6279351613391902E-2"/>
        <n v="6.3918755950491901E-2"/>
        <n v="6.7568438003220613E-2"/>
        <n v="6.5618036098260238E-2"/>
        <n v="6.5477243172951879E-2"/>
        <n v="7.0133017619611396E-2"/>
        <n v="6.834803855029184E-2"/>
        <n v="6.1781595092024535E-2"/>
        <n v="7.20085806220951E-2"/>
        <n v="7.0466727310894969E-2"/>
        <n v="6.1017935046049437E-2"/>
        <n v="7.1660143741549845E-2"/>
        <n v="5.9067393982051734E-2"/>
        <n v="7.9570164348925401E-2"/>
        <n v="7.1839064060493646E-2"/>
        <n v="7.5694527961515337E-2"/>
        <n v="6.6357406431207161E-2"/>
        <n v="6.283004741702021E-2"/>
        <n v="6.5328576062277002E-2"/>
        <n v="6.5045859708048048E-2"/>
        <n v="6.5914386699829824E-2"/>
        <n v="6.5768025078369902E-2"/>
        <n v="6.851078304646574E-2"/>
        <n v="6.9802453732584729E-2"/>
        <n v="6.9145839055204605E-2"/>
        <n v="7.1143765453903218E-2"/>
        <n v="7.0973289167665085E-2"/>
        <n v="6.2305265111674814E-2"/>
        <n v="7.0634775899558105E-2"/>
        <n v="6.9967345237268108E-2"/>
      </sharedItems>
      <fieldGroup base="24">
        <rangePr autoStart="0" autoEnd="0" startNum="0.04" endNum="0.1" groupInterval="0.01"/>
        <groupItems count="8">
          <s v="&lt;0.04"/>
          <s v="0.04-0.05"/>
          <s v="0.05-0.06"/>
          <s v="0.06-0.07"/>
          <s v="0.07-0.08"/>
          <s v="0.08-0.09"/>
          <s v="0.09-0.1"/>
          <s v="&gt;0.1"/>
        </groupItems>
      </fieldGroup>
    </cacheField>
    <cacheField name="2024 PIP 100-150% FPL" numFmtId="9">
      <sharedItems containsSemiMixedTypes="0" containsString="0" containsNumber="1" minValue="3.5440436389231042E-2" maxValue="5.3823623730625332E-2" count="36">
        <n v="3.6914956011730206E-2"/>
        <n v="3.8187402828865041E-2"/>
        <n v="5.3823623730625332E-2"/>
        <n v="4.9888041216684831E-2"/>
        <n v="4.0822084397421861E-2"/>
        <n v="5.1183735705209656E-2"/>
        <n v="4.5768304322137889E-2"/>
        <n v="3.8350279904032898E-2"/>
        <n v="4.0541062801932364E-2"/>
        <n v="3.9371334740792865E-2"/>
        <n v="3.9285324178825E-2"/>
        <n v="4.208098282562367E-2"/>
        <n v="4.1009936471738069E-2"/>
        <n v="3.7069866745196196E-2"/>
        <n v="4.3205766260511411E-2"/>
        <n v="4.2280628096397682E-2"/>
        <n v="3.6611648367628882E-2"/>
        <n v="4.2997310106314843E-2"/>
        <n v="3.5440436389231042E-2"/>
        <n v="4.7740589741158621E-2"/>
        <n v="4.3102208525937338E-2"/>
        <n v="4.5417399539981057E-2"/>
        <n v="3.9813394480904561E-2"/>
        <n v="3.7698498858233814E-2"/>
        <n v="3.9198162780740335E-2"/>
        <n v="3.902650751821423E-2"/>
        <n v="3.9547596606974551E-2"/>
        <n v="3.9460815047021945E-2"/>
        <n v="4.1105351238826075E-2"/>
        <n v="4.188147223955084E-2"/>
        <n v="4.1488073167717215E-2"/>
        <n v="4.268746555889958E-2"/>
        <n v="4.2584573748308527E-2"/>
        <n v="3.7382233935929321E-2"/>
        <n v="4.2382054627330495E-2"/>
        <n v="4.1979240485222391E-2"/>
      </sharedItems>
      <fieldGroup base="25">
        <rangePr autoStart="0" autoEnd="0" startNum="0.02" endNum="7.0000000000000007E-2" groupInterval="0.01"/>
        <groupItems count="7">
          <s v="&lt;0.02"/>
          <s v="0.02-0.03"/>
          <s v="0.03-0.04"/>
          <s v="0.04-0.05"/>
          <s v="0.05-0.06"/>
          <s v="0.06-0.07"/>
          <s v="&gt;0.07"/>
        </groupItems>
      </fieldGroup>
    </cacheField>
    <cacheField name="2024 PIP 150-200% FPL" numFmtId="9">
      <sharedItems containsSemiMixedTypes="0" containsString="0" containsNumber="1" minValue="2.5314597420879312E-2" maxValue="3.8445445521875239E-2" count="36">
        <n v="2.6367825722664433E-2"/>
        <n v="2.7276273022751894E-2"/>
        <n v="3.8445445521875239E-2"/>
        <n v="3.5633558614344855E-2"/>
        <n v="2.9159138290479499E-2"/>
        <n v="3.6559811218006895E-2"/>
        <n v="3.2691858200233737E-2"/>
        <n v="2.7393504161906314E-2"/>
        <n v="2.8957902001380261E-2"/>
        <n v="2.8122539026501716E-2"/>
        <n v="2.8061414997074149E-2"/>
        <n v="3.005730659025788E-2"/>
        <n v="2.9292300532301696E-2"/>
        <n v="2.6478058528120317E-2"/>
        <n v="3.0861450767674908E-2"/>
        <n v="3.0200629779577146E-2"/>
        <n v="2.6150769949881844E-2"/>
        <n v="3.0711802378774015E-2"/>
        <n v="2.5314597420879312E-2"/>
        <n v="3.4101114083505468E-2"/>
        <n v="3.0787856553242225E-2"/>
        <n v="3.2441208685007411E-2"/>
        <n v="2.8438620767558102E-2"/>
        <n v="2.6927643189475371E-2"/>
        <n v="2.7998220640569393E-2"/>
        <n v="2.7876539792387543E-2"/>
        <n v="2.8248758730960194E-2"/>
        <n v="2.818629646215853E-2"/>
        <n v="2.9361478803428771E-2"/>
        <n v="2.9915337313964886E-2"/>
        <n v="2.9634512388911776E-2"/>
        <n v="3.0490492915102335E-2"/>
        <n v="3.0417736430362156E-2"/>
        <n v="2.6702020469852043E-2"/>
        <n v="3.0272350147297539E-2"/>
        <n v="2.9985707479752263E-2"/>
      </sharedItems>
      <fieldGroup base="26">
        <rangePr autoStart="0" autoEnd="0" startNum="0.01" endNum="0.06" groupInterval="0.01"/>
        <groupItems count="7">
          <s v="&lt;0.01"/>
          <s v="0.01-0.02"/>
          <s v="0.02-0.03"/>
          <s v="0.03-0.04"/>
          <s v="0.04-0.05"/>
          <s v="0.05-0.06"/>
          <s v="&gt;0.0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n v="0"/>
    <n v="0"/>
    <n v="0"/>
    <n v="0"/>
    <n v="0"/>
    <n v="0"/>
    <n v="0"/>
    <s v="NA"/>
    <s v="NA"/>
    <s v="NA"/>
    <n v="21824"/>
    <n v="8730"/>
    <n v="16368"/>
    <n v="27280"/>
    <n v="38192"/>
    <x v="0"/>
    <x v="0"/>
    <x v="0"/>
    <x v="0"/>
    <x v="0"/>
    <x v="0"/>
    <x v="0"/>
    <x v="0"/>
    <x v="0"/>
    <x v="0"/>
    <x v="0"/>
    <x v="0"/>
  </r>
  <r>
    <n v="4"/>
    <n v="4"/>
    <n v="3"/>
    <n v="6"/>
    <n v="8"/>
    <n v="11"/>
    <n v="17"/>
    <n v="0"/>
    <n v="0"/>
    <n v="0"/>
    <n v="21097"/>
    <n v="8439"/>
    <n v="15823"/>
    <n v="26371"/>
    <n v="36920"/>
    <x v="1"/>
    <x v="1"/>
    <x v="1"/>
    <x v="1"/>
    <x v="1"/>
    <x v="1"/>
    <x v="1"/>
    <x v="1"/>
    <x v="1"/>
    <x v="1"/>
    <x v="1"/>
    <x v="1"/>
  </r>
  <r>
    <n v="20"/>
    <n v="5"/>
    <n v="2"/>
    <n v="1"/>
    <n v="25"/>
    <n v="27"/>
    <n v="29"/>
    <n v="0"/>
    <n v="0"/>
    <n v="0"/>
    <n v="14968"/>
    <n v="5987"/>
    <n v="11226"/>
    <n v="18710"/>
    <n v="26194"/>
    <x v="2"/>
    <x v="2"/>
    <x v="2"/>
    <x v="2"/>
    <x v="2"/>
    <x v="2"/>
    <x v="2"/>
    <x v="2"/>
    <x v="2"/>
    <x v="2"/>
    <x v="2"/>
    <x v="2"/>
  </r>
  <r>
    <n v="105"/>
    <n v="79"/>
    <n v="86"/>
    <n v="68"/>
    <n v="184"/>
    <n v="270"/>
    <n v="339"/>
    <n v="0"/>
    <n v="0"/>
    <n v="0"/>
    <n v="16149"/>
    <n v="6460"/>
    <n v="12112"/>
    <n v="20186"/>
    <n v="28261"/>
    <x v="3"/>
    <x v="3"/>
    <x v="3"/>
    <x v="3"/>
    <x v="3"/>
    <x v="3"/>
    <x v="3"/>
    <x v="3"/>
    <x v="3"/>
    <x v="3"/>
    <x v="3"/>
    <x v="3"/>
  </r>
  <r>
    <n v="2638"/>
    <n v="1150"/>
    <n v="1298"/>
    <n v="721"/>
    <n v="3788"/>
    <n v="5085"/>
    <n v="5807"/>
    <n v="4.0918690601900738E-2"/>
    <n v="4.0918690601900738E-2"/>
    <n v="2.6691923540554503E-2"/>
    <n v="19735"/>
    <n v="7894"/>
    <n v="14801"/>
    <n v="24669"/>
    <n v="34536"/>
    <x v="4"/>
    <x v="4"/>
    <x v="4"/>
    <x v="4"/>
    <x v="4"/>
    <x v="4"/>
    <x v="4"/>
    <x v="4"/>
    <x v="4"/>
    <x v="4"/>
    <x v="4"/>
    <x v="4"/>
  </r>
  <r>
    <n v="42"/>
    <n v="20"/>
    <n v="16"/>
    <n v="22"/>
    <n v="61"/>
    <n v="78"/>
    <n v="100"/>
    <n v="0"/>
    <n v="0"/>
    <n v="0"/>
    <n v="15740"/>
    <n v="6296"/>
    <n v="11805"/>
    <n v="19675"/>
    <n v="27545"/>
    <x v="5"/>
    <x v="5"/>
    <x v="5"/>
    <x v="5"/>
    <x v="5"/>
    <x v="5"/>
    <x v="5"/>
    <x v="5"/>
    <x v="5"/>
    <x v="5"/>
    <x v="5"/>
    <x v="5"/>
  </r>
  <r>
    <n v="114"/>
    <n v="85"/>
    <n v="35"/>
    <n v="45"/>
    <n v="199"/>
    <n v="234"/>
    <n v="279"/>
    <n v="1.507537688442211E-2"/>
    <n v="1.507537688442211E-2"/>
    <n v="1.0752688172043012E-2"/>
    <n v="17602"/>
    <n v="7041"/>
    <n v="13202"/>
    <n v="22003"/>
    <n v="30804"/>
    <x v="6"/>
    <x v="6"/>
    <x v="6"/>
    <x v="6"/>
    <x v="6"/>
    <x v="6"/>
    <x v="6"/>
    <x v="6"/>
    <x v="6"/>
    <x v="6"/>
    <x v="6"/>
    <x v="6"/>
  </r>
  <r>
    <n v="1219"/>
    <n v="1663"/>
    <n v="1586"/>
    <n v="1753"/>
    <n v="2882"/>
    <n v="4467"/>
    <n v="6220"/>
    <n v="0.10097154753643303"/>
    <n v="0.10097154753643303"/>
    <n v="4.6784565916398714E-2"/>
    <n v="21007"/>
    <n v="8403"/>
    <n v="15755"/>
    <n v="26259"/>
    <n v="36762"/>
    <x v="7"/>
    <x v="7"/>
    <x v="7"/>
    <x v="7"/>
    <x v="7"/>
    <x v="7"/>
    <x v="7"/>
    <x v="7"/>
    <x v="7"/>
    <x v="7"/>
    <x v="7"/>
    <x v="7"/>
  </r>
  <r>
    <n v="351"/>
    <n v="414"/>
    <n v="600"/>
    <n v="472"/>
    <n v="765"/>
    <n v="1365"/>
    <n v="1837"/>
    <n v="0.10980392156862745"/>
    <n v="0.10980392156862745"/>
    <n v="4.5726728361458899E-2"/>
    <n v="19872"/>
    <n v="7949"/>
    <n v="14904"/>
    <n v="24840"/>
    <n v="34776"/>
    <x v="8"/>
    <x v="8"/>
    <x v="8"/>
    <x v="8"/>
    <x v="8"/>
    <x v="8"/>
    <x v="8"/>
    <x v="8"/>
    <x v="8"/>
    <x v="8"/>
    <x v="8"/>
    <x v="8"/>
  </r>
  <r>
    <n v="339"/>
    <n v="533"/>
    <n v="424"/>
    <n v="959"/>
    <n v="872"/>
    <n v="1296"/>
    <n v="2255"/>
    <n v="6.0779816513761471E-2"/>
    <n v="6.0779816513761471E-2"/>
    <n v="2.3503325942350332E-2"/>
    <n v="20462"/>
    <n v="8185"/>
    <n v="15347"/>
    <n v="25578"/>
    <n v="35809"/>
    <x v="9"/>
    <x v="9"/>
    <x v="9"/>
    <x v="9"/>
    <x v="9"/>
    <x v="9"/>
    <x v="9"/>
    <x v="9"/>
    <x v="9"/>
    <x v="9"/>
    <x v="9"/>
    <x v="9"/>
  </r>
  <r>
    <n v="411"/>
    <n v="970"/>
    <n v="824"/>
    <n v="799"/>
    <n v="1381"/>
    <n v="2206"/>
    <n v="3005"/>
    <n v="2.8964518464880521E-2"/>
    <n v="2.8964518464880521E-2"/>
    <n v="1.3311148086522463E-2"/>
    <n v="20507"/>
    <n v="8203"/>
    <n v="15380"/>
    <n v="25634"/>
    <n v="35887"/>
    <x v="10"/>
    <x v="10"/>
    <x v="10"/>
    <x v="10"/>
    <x v="10"/>
    <x v="10"/>
    <x v="10"/>
    <x v="10"/>
    <x v="10"/>
    <x v="10"/>
    <x v="10"/>
    <x v="10"/>
  </r>
  <r>
    <n v="93"/>
    <n v="80"/>
    <n v="118"/>
    <n v="105"/>
    <n v="173"/>
    <n v="291"/>
    <n v="396"/>
    <n v="1.1560693641618497E-2"/>
    <n v="1.1560693641618497E-2"/>
    <n v="5.0505050505050509E-3"/>
    <n v="19145"/>
    <n v="7658"/>
    <n v="14359"/>
    <n v="23931"/>
    <n v="33504"/>
    <x v="11"/>
    <x v="11"/>
    <x v="11"/>
    <x v="11"/>
    <x v="11"/>
    <x v="11"/>
    <x v="11"/>
    <x v="11"/>
    <x v="11"/>
    <x v="11"/>
    <x v="11"/>
    <x v="11"/>
  </r>
  <r>
    <n v="565"/>
    <n v="390"/>
    <n v="735"/>
    <n v="687"/>
    <n v="955"/>
    <n v="1690"/>
    <n v="2377"/>
    <n v="0.10680628272251309"/>
    <n v="0.10680628272251309"/>
    <n v="4.2911232646192683E-2"/>
    <n v="19645"/>
    <n v="7858"/>
    <n v="14734"/>
    <n v="24556"/>
    <n v="34379"/>
    <x v="12"/>
    <x v="12"/>
    <x v="12"/>
    <x v="12"/>
    <x v="12"/>
    <x v="12"/>
    <x v="12"/>
    <x v="12"/>
    <x v="12"/>
    <x v="12"/>
    <x v="12"/>
    <x v="12"/>
  </r>
  <r>
    <n v="2867"/>
    <n v="3576"/>
    <n v="3000"/>
    <n v="2161"/>
    <n v="6443"/>
    <n v="9443"/>
    <n v="11603"/>
    <n v="0.11361167158156138"/>
    <n v="0.11361167158156138"/>
    <n v="6.3087132638110832E-2"/>
    <n v="21733"/>
    <n v="8693"/>
    <n v="16300"/>
    <n v="27166"/>
    <n v="38033"/>
    <x v="13"/>
    <x v="13"/>
    <x v="13"/>
    <x v="13"/>
    <x v="13"/>
    <x v="13"/>
    <x v="13"/>
    <x v="13"/>
    <x v="13"/>
    <x v="13"/>
    <x v="13"/>
    <x v="13"/>
  </r>
  <r>
    <n v="2690"/>
    <n v="2415"/>
    <n v="1447"/>
    <n v="1267"/>
    <n v="5105"/>
    <n v="6551"/>
    <n v="7818"/>
    <n v="4.642507345739471E-2"/>
    <n v="4.642507345739471E-2"/>
    <n v="3.0314658480429777E-2"/>
    <n v="19735"/>
    <n v="7894"/>
    <n v="14801"/>
    <n v="24669"/>
    <n v="34536"/>
    <x v="4"/>
    <x v="4"/>
    <x v="4"/>
    <x v="4"/>
    <x v="4"/>
    <x v="4"/>
    <x v="4"/>
    <x v="4"/>
    <x v="4"/>
    <x v="4"/>
    <x v="4"/>
    <x v="4"/>
  </r>
  <r>
    <n v="1175"/>
    <n v="852"/>
    <n v="935"/>
    <n v="522"/>
    <n v="2027"/>
    <n v="2962"/>
    <n v="3484"/>
    <n v="3.8973852984706465E-2"/>
    <n v="3.8973852984706465E-2"/>
    <n v="2.2675086107921929E-2"/>
    <n v="18646"/>
    <n v="7458"/>
    <n v="13985"/>
    <n v="23308"/>
    <n v="32631"/>
    <x v="14"/>
    <x v="14"/>
    <x v="14"/>
    <x v="14"/>
    <x v="14"/>
    <x v="14"/>
    <x v="14"/>
    <x v="14"/>
    <x v="14"/>
    <x v="14"/>
    <x v="14"/>
    <x v="14"/>
  </r>
  <r>
    <n v="328"/>
    <n v="316"/>
    <n v="208"/>
    <n v="189"/>
    <n v="644"/>
    <n v="853"/>
    <n v="1042"/>
    <n v="1.8633540372670808E-2"/>
    <n v="1.8633540372670808E-2"/>
    <n v="1.1516314779270634E-2"/>
    <n v="19054"/>
    <n v="7622"/>
    <n v="14291"/>
    <n v="23818"/>
    <n v="33345"/>
    <x v="15"/>
    <x v="15"/>
    <x v="15"/>
    <x v="15"/>
    <x v="15"/>
    <x v="15"/>
    <x v="15"/>
    <x v="15"/>
    <x v="15"/>
    <x v="15"/>
    <x v="15"/>
    <x v="15"/>
  </r>
  <r>
    <n v="2413"/>
    <n v="4430"/>
    <n v="2317"/>
    <n v="2602"/>
    <n v="6844"/>
    <n v="9161"/>
    <n v="11763"/>
    <n v="0.10227936879018118"/>
    <n v="0.10227936879018118"/>
    <n v="5.950862875116892E-2"/>
    <n v="22005"/>
    <n v="8802"/>
    <n v="16504"/>
    <n v="27506"/>
    <n v="38509"/>
    <x v="16"/>
    <x v="16"/>
    <x v="16"/>
    <x v="16"/>
    <x v="16"/>
    <x v="16"/>
    <x v="16"/>
    <x v="16"/>
    <x v="16"/>
    <x v="16"/>
    <x v="16"/>
    <x v="16"/>
  </r>
  <r>
    <n v="774"/>
    <n v="532"/>
    <n v="760"/>
    <n v="896"/>
    <n v="1306"/>
    <n v="2066"/>
    <n v="2963"/>
    <n v="6.1255742725880552E-2"/>
    <n v="6.1255742725880552E-2"/>
    <n v="2.6999662504218699E-2"/>
    <n v="18737"/>
    <n v="7495"/>
    <n v="14053"/>
    <n v="23421"/>
    <n v="32790"/>
    <x v="17"/>
    <x v="17"/>
    <x v="17"/>
    <x v="17"/>
    <x v="17"/>
    <x v="17"/>
    <x v="17"/>
    <x v="17"/>
    <x v="17"/>
    <x v="17"/>
    <x v="17"/>
    <x v="17"/>
  </r>
  <r>
    <n v="312"/>
    <n v="466"/>
    <n v="557"/>
    <n v="297"/>
    <n v="778"/>
    <n v="1335"/>
    <n v="1632"/>
    <n v="0.18894601542416453"/>
    <n v="0.18894601542416453"/>
    <n v="9.0073529411764705E-2"/>
    <n v="22732"/>
    <n v="9093"/>
    <n v="17049"/>
    <n v="28415"/>
    <n v="39781"/>
    <x v="18"/>
    <x v="18"/>
    <x v="18"/>
    <x v="18"/>
    <x v="18"/>
    <x v="18"/>
    <x v="18"/>
    <x v="18"/>
    <x v="18"/>
    <x v="18"/>
    <x v="18"/>
    <x v="18"/>
  </r>
  <r>
    <n v="300"/>
    <n v="110"/>
    <n v="117"/>
    <n v="118"/>
    <n v="410"/>
    <n v="526"/>
    <n v="645"/>
    <n v="9.7560975609756097E-3"/>
    <n v="9.7560975609756097E-3"/>
    <n v="6.2015503875968991E-3"/>
    <n v="16875"/>
    <n v="6750"/>
    <n v="12656"/>
    <n v="21094"/>
    <n v="29531"/>
    <x v="19"/>
    <x v="19"/>
    <x v="19"/>
    <x v="19"/>
    <x v="19"/>
    <x v="19"/>
    <x v="19"/>
    <x v="19"/>
    <x v="19"/>
    <x v="19"/>
    <x v="19"/>
    <x v="19"/>
  </r>
  <r>
    <n v="589"/>
    <n v="486"/>
    <n v="582"/>
    <n v="838"/>
    <n v="1076"/>
    <n v="1657"/>
    <n v="2495"/>
    <n v="4.2750929368029739E-2"/>
    <n v="4.2750929368029739E-2"/>
    <n v="1.8436873747494989E-2"/>
    <n v="18691"/>
    <n v="7476"/>
    <n v="14018"/>
    <n v="23364"/>
    <n v="32709"/>
    <x v="20"/>
    <x v="20"/>
    <x v="20"/>
    <x v="20"/>
    <x v="20"/>
    <x v="20"/>
    <x v="20"/>
    <x v="20"/>
    <x v="20"/>
    <x v="20"/>
    <x v="20"/>
    <x v="20"/>
  </r>
  <r>
    <n v="257"/>
    <n v="226"/>
    <n v="241"/>
    <n v="176"/>
    <n v="483"/>
    <n v="724"/>
    <n v="900"/>
    <n v="8.0745341614906832E-2"/>
    <n v="8.0745341614906832E-2"/>
    <n v="4.3333333333333335E-2"/>
    <n v="17738"/>
    <n v="7095"/>
    <n v="13304"/>
    <n v="22173"/>
    <n v="31042"/>
    <x v="21"/>
    <x v="21"/>
    <x v="21"/>
    <x v="21"/>
    <x v="21"/>
    <x v="21"/>
    <x v="21"/>
    <x v="21"/>
    <x v="21"/>
    <x v="21"/>
    <x v="21"/>
    <x v="21"/>
  </r>
  <r>
    <n v="368"/>
    <n v="218"/>
    <n v="260"/>
    <n v="320"/>
    <n v="586"/>
    <n v="846"/>
    <n v="1166"/>
    <n v="3.2423208191126277E-2"/>
    <n v="3.2423208191126277E-2"/>
    <n v="1.6295025728987993E-2"/>
    <n v="17738"/>
    <n v="7095"/>
    <n v="13304"/>
    <n v="22173"/>
    <n v="31042"/>
    <x v="21"/>
    <x v="21"/>
    <x v="21"/>
    <x v="21"/>
    <x v="21"/>
    <x v="21"/>
    <x v="21"/>
    <x v="21"/>
    <x v="21"/>
    <x v="21"/>
    <x v="21"/>
    <x v="21"/>
  </r>
  <r>
    <n v="2270"/>
    <n v="1753"/>
    <n v="1027"/>
    <n v="1009"/>
    <n v="4022"/>
    <n v="5050"/>
    <n v="6059"/>
    <n v="8.826454500248633E-2"/>
    <n v="8.826454500248633E-2"/>
    <n v="5.859052648951972E-2"/>
    <n v="20235"/>
    <n v="8094"/>
    <n v="15176"/>
    <n v="25294"/>
    <n v="35411"/>
    <x v="22"/>
    <x v="22"/>
    <x v="22"/>
    <x v="22"/>
    <x v="22"/>
    <x v="22"/>
    <x v="22"/>
    <x v="22"/>
    <x v="22"/>
    <x v="22"/>
    <x v="22"/>
    <x v="22"/>
  </r>
  <r>
    <n v="3043"/>
    <n v="3183"/>
    <n v="2608"/>
    <n v="1744"/>
    <n v="6226"/>
    <n v="8833"/>
    <n v="10577"/>
    <n v="9.0909090909090912E-2"/>
    <n v="9.0909090909090912E-2"/>
    <n v="5.3512338092086602E-2"/>
    <n v="18646"/>
    <n v="7458"/>
    <n v="13985"/>
    <n v="23308"/>
    <n v="32631"/>
    <x v="14"/>
    <x v="14"/>
    <x v="14"/>
    <x v="14"/>
    <x v="14"/>
    <x v="14"/>
    <x v="14"/>
    <x v="14"/>
    <x v="14"/>
    <x v="14"/>
    <x v="14"/>
    <x v="14"/>
  </r>
  <r>
    <n v="2065"/>
    <n v="1677"/>
    <n v="1739"/>
    <n v="1321"/>
    <n v="3742"/>
    <n v="5481"/>
    <n v="6802"/>
    <n v="7.8834847675040079E-2"/>
    <n v="7.8834847675040079E-2"/>
    <n v="4.3369597177300795E-2"/>
    <n v="21370"/>
    <n v="8548"/>
    <n v="16028"/>
    <n v="26713"/>
    <n v="37398"/>
    <x v="23"/>
    <x v="23"/>
    <x v="23"/>
    <x v="23"/>
    <x v="23"/>
    <x v="23"/>
    <x v="23"/>
    <x v="23"/>
    <x v="23"/>
    <x v="23"/>
    <x v="23"/>
    <x v="23"/>
  </r>
  <r>
    <n v="4005"/>
    <n v="4862"/>
    <n v="2662"/>
    <n v="2161"/>
    <n v="8867"/>
    <n v="11528"/>
    <n v="13689"/>
    <n v="6.4959963911131166E-2"/>
    <n v="6.4959963911131166E-2"/>
    <n v="4.2077580539119003E-2"/>
    <n v="20553"/>
    <n v="8221"/>
    <n v="15415"/>
    <n v="25691"/>
    <n v="35968"/>
    <x v="24"/>
    <x v="24"/>
    <x v="24"/>
    <x v="24"/>
    <x v="24"/>
    <x v="24"/>
    <x v="24"/>
    <x v="24"/>
    <x v="24"/>
    <x v="24"/>
    <x v="24"/>
    <x v="24"/>
  </r>
  <r>
    <n v="1352"/>
    <n v="1366"/>
    <n v="1153"/>
    <n v="1255"/>
    <n v="2718"/>
    <n v="3871"/>
    <n v="5126"/>
    <n v="0.1144223693892568"/>
    <n v="0.1144223693892568"/>
    <n v="6.0671088568084279E-2"/>
    <n v="20553"/>
    <n v="8221"/>
    <n v="15415"/>
    <n v="25691"/>
    <n v="35968"/>
    <x v="24"/>
    <x v="24"/>
    <x v="24"/>
    <x v="24"/>
    <x v="24"/>
    <x v="24"/>
    <x v="24"/>
    <x v="24"/>
    <x v="24"/>
    <x v="24"/>
    <x v="24"/>
    <x v="24"/>
  </r>
  <r>
    <n v="775"/>
    <n v="1524"/>
    <n v="1256"/>
    <n v="741"/>
    <n v="2300"/>
    <n v="3556"/>
    <n v="4297"/>
    <n v="8.5652173913043472E-2"/>
    <n v="8.5652173913043472E-2"/>
    <n v="4.5845939027228298E-2"/>
    <n v="20643"/>
    <n v="8257"/>
    <n v="15482"/>
    <n v="25804"/>
    <n v="36125"/>
    <x v="25"/>
    <x v="25"/>
    <x v="25"/>
    <x v="25"/>
    <x v="25"/>
    <x v="25"/>
    <x v="25"/>
    <x v="25"/>
    <x v="25"/>
    <x v="25"/>
    <x v="25"/>
    <x v="25"/>
  </r>
  <r>
    <n v="207"/>
    <n v="274"/>
    <n v="338"/>
    <n v="288"/>
    <n v="481"/>
    <n v="819"/>
    <n v="1107"/>
    <n v="0.14345114345114346"/>
    <n v="0.14345114345114346"/>
    <n v="6.2330623306233061E-2"/>
    <n v="20371"/>
    <n v="8148"/>
    <n v="15278"/>
    <n v="25464"/>
    <n v="35649"/>
    <x v="26"/>
    <x v="26"/>
    <x v="26"/>
    <x v="26"/>
    <x v="26"/>
    <x v="26"/>
    <x v="26"/>
    <x v="26"/>
    <x v="26"/>
    <x v="26"/>
    <x v="26"/>
    <x v="26"/>
  </r>
  <r>
    <n v="1326"/>
    <n v="1667"/>
    <n v="1402"/>
    <n v="1154"/>
    <n v="2993"/>
    <n v="4396"/>
    <n v="5550"/>
    <n v="0.12763113932509187"/>
    <n v="0.12763113932509187"/>
    <n v="6.8828828828828834E-2"/>
    <n v="20416"/>
    <n v="8166"/>
    <n v="15312"/>
    <n v="25520"/>
    <n v="35728"/>
    <x v="27"/>
    <x v="27"/>
    <x v="27"/>
    <x v="27"/>
    <x v="27"/>
    <x v="27"/>
    <x v="27"/>
    <x v="27"/>
    <x v="27"/>
    <x v="27"/>
    <x v="27"/>
    <x v="27"/>
  </r>
  <r>
    <n v="2530"/>
    <n v="1850"/>
    <n v="2211"/>
    <n v="1911"/>
    <n v="4380"/>
    <n v="6590"/>
    <n v="8501"/>
    <n v="0.10182648401826484"/>
    <n v="0.10182648401826484"/>
    <n v="5.2464415951064582E-2"/>
    <n v="19054"/>
    <n v="7622"/>
    <n v="14291"/>
    <n v="23818"/>
    <n v="33345"/>
    <x v="15"/>
    <x v="15"/>
    <x v="15"/>
    <x v="15"/>
    <x v="15"/>
    <x v="15"/>
    <x v="15"/>
    <x v="15"/>
    <x v="15"/>
    <x v="15"/>
    <x v="15"/>
    <x v="15"/>
  </r>
  <r>
    <n v="3524"/>
    <n v="4733"/>
    <n v="2580"/>
    <n v="2797"/>
    <n v="8257"/>
    <n v="10837"/>
    <n v="13634"/>
    <n v="7.8842194501634974E-2"/>
    <n v="7.8842194501634974E-2"/>
    <n v="4.7748276367903769E-2"/>
    <n v="19599"/>
    <n v="7840"/>
    <n v="14699"/>
    <n v="24499"/>
    <n v="34298"/>
    <x v="28"/>
    <x v="28"/>
    <x v="28"/>
    <x v="28"/>
    <x v="28"/>
    <x v="28"/>
    <x v="28"/>
    <x v="28"/>
    <x v="28"/>
    <x v="28"/>
    <x v="28"/>
    <x v="28"/>
  </r>
  <r>
    <n v="1118"/>
    <n v="1515"/>
    <n v="1553"/>
    <n v="870"/>
    <n v="2632"/>
    <n v="4186"/>
    <n v="5056"/>
    <n v="0.10410334346504559"/>
    <n v="0.10410334346504559"/>
    <n v="5.4193037974683542E-2"/>
    <n v="19599"/>
    <n v="7840"/>
    <n v="14699"/>
    <n v="24499"/>
    <n v="34298"/>
    <x v="28"/>
    <x v="28"/>
    <x v="28"/>
    <x v="28"/>
    <x v="28"/>
    <x v="28"/>
    <x v="28"/>
    <x v="28"/>
    <x v="28"/>
    <x v="28"/>
    <x v="28"/>
    <x v="28"/>
  </r>
  <r>
    <n v="1554"/>
    <n v="1477"/>
    <n v="1403"/>
    <n v="1447"/>
    <n v="3031"/>
    <n v="4434"/>
    <n v="5881"/>
    <n v="0.1253711646321346"/>
    <n v="0.1253711646321346"/>
    <n v="6.4614861418126168E-2"/>
    <n v="20507"/>
    <n v="8203"/>
    <n v="15380"/>
    <n v="25634"/>
    <n v="35887"/>
    <x v="10"/>
    <x v="10"/>
    <x v="10"/>
    <x v="10"/>
    <x v="10"/>
    <x v="10"/>
    <x v="10"/>
    <x v="10"/>
    <x v="10"/>
    <x v="10"/>
    <x v="10"/>
    <x v="10"/>
  </r>
  <r>
    <n v="3298"/>
    <n v="3218"/>
    <n v="3084"/>
    <n v="3421"/>
    <n v="6516"/>
    <n v="9599"/>
    <n v="13021"/>
    <n v="0.10389809699201964"/>
    <n v="0.10389809699201964"/>
    <n v="5.1992934490438521E-2"/>
    <n v="19236"/>
    <n v="7694"/>
    <n v="14427"/>
    <n v="24045"/>
    <n v="33663"/>
    <x v="29"/>
    <x v="29"/>
    <x v="29"/>
    <x v="29"/>
    <x v="29"/>
    <x v="29"/>
    <x v="29"/>
    <x v="29"/>
    <x v="29"/>
    <x v="29"/>
    <x v="29"/>
    <x v="29"/>
  </r>
  <r>
    <n v="1517"/>
    <n v="1901"/>
    <n v="1474"/>
    <n v="1344"/>
    <n v="3418"/>
    <n v="4892"/>
    <n v="6236"/>
    <n v="8.68929198361615E-2"/>
    <n v="8.68929198361615E-2"/>
    <n v="4.7626683771648491E-2"/>
    <n v="21097"/>
    <n v="8439"/>
    <n v="15823"/>
    <n v="26371"/>
    <n v="36920"/>
    <x v="1"/>
    <x v="1"/>
    <x v="1"/>
    <x v="1"/>
    <x v="1"/>
    <x v="1"/>
    <x v="1"/>
    <x v="1"/>
    <x v="1"/>
    <x v="1"/>
    <x v="1"/>
    <x v="1"/>
  </r>
  <r>
    <n v="1472"/>
    <n v="1347"/>
    <n v="1778"/>
    <n v="1649"/>
    <n v="2819"/>
    <n v="4597"/>
    <n v="6247"/>
    <n v="9.0102873359347288E-2"/>
    <n v="9.0102873359347288E-2"/>
    <n v="4.0659516567952615E-2"/>
    <n v="19418"/>
    <n v="7767"/>
    <n v="14564"/>
    <n v="24273"/>
    <n v="33982"/>
    <x v="30"/>
    <x v="30"/>
    <x v="30"/>
    <x v="30"/>
    <x v="30"/>
    <x v="30"/>
    <x v="30"/>
    <x v="30"/>
    <x v="30"/>
    <x v="30"/>
    <x v="30"/>
    <x v="30"/>
  </r>
  <r>
    <n v="1037"/>
    <n v="1214"/>
    <n v="1342"/>
    <n v="1195"/>
    <n v="2251"/>
    <n v="3593"/>
    <n v="4788"/>
    <n v="8.6628165259884496E-2"/>
    <n v="8.6628165259884496E-2"/>
    <n v="4.0726817042606514E-2"/>
    <n v="18873"/>
    <n v="7549"/>
    <n v="14155"/>
    <n v="23591"/>
    <n v="33028"/>
    <x v="31"/>
    <x v="31"/>
    <x v="31"/>
    <x v="31"/>
    <x v="31"/>
    <x v="31"/>
    <x v="31"/>
    <x v="31"/>
    <x v="31"/>
    <x v="31"/>
    <x v="31"/>
    <x v="31"/>
  </r>
  <r>
    <n v="488"/>
    <n v="654"/>
    <n v="874"/>
    <n v="891"/>
    <n v="1141"/>
    <n v="2016"/>
    <n v="2907"/>
    <n v="3.4180543382997371E-2"/>
    <n v="3.4180543382997371E-2"/>
    <n v="1.3415892672858616E-2"/>
    <n v="18646"/>
    <n v="7458"/>
    <n v="13985"/>
    <n v="23308"/>
    <n v="32631"/>
    <x v="14"/>
    <x v="14"/>
    <x v="14"/>
    <x v="14"/>
    <x v="14"/>
    <x v="14"/>
    <x v="14"/>
    <x v="14"/>
    <x v="14"/>
    <x v="14"/>
    <x v="14"/>
    <x v="14"/>
  </r>
  <r>
    <n v="1608"/>
    <n v="2189"/>
    <n v="1926"/>
    <n v="1516"/>
    <n v="3797"/>
    <n v="5723"/>
    <n v="7239"/>
    <n v="6.2681063997893069E-2"/>
    <n v="6.2681063997893069E-2"/>
    <n v="3.2877469263710456E-2"/>
    <n v="18918"/>
    <n v="7567"/>
    <n v="14189"/>
    <n v="23648"/>
    <n v="33107"/>
    <x v="32"/>
    <x v="32"/>
    <x v="32"/>
    <x v="32"/>
    <x v="32"/>
    <x v="32"/>
    <x v="32"/>
    <x v="32"/>
    <x v="32"/>
    <x v="32"/>
    <x v="32"/>
    <x v="32"/>
  </r>
  <r>
    <n v="1944"/>
    <n v="2172"/>
    <n v="2983"/>
    <n v="2141"/>
    <n v="4117"/>
    <n v="7099"/>
    <n v="9240"/>
    <n v="7.9183871751275198E-2"/>
    <n v="7.9183871751275198E-2"/>
    <n v="3.5281385281385282E-2"/>
    <n v="21551"/>
    <n v="8620"/>
    <n v="16163"/>
    <n v="26939"/>
    <n v="37714"/>
    <x v="33"/>
    <x v="33"/>
    <x v="33"/>
    <x v="33"/>
    <x v="33"/>
    <x v="33"/>
    <x v="33"/>
    <x v="33"/>
    <x v="33"/>
    <x v="33"/>
    <x v="33"/>
    <x v="33"/>
  </r>
  <r>
    <n v="568"/>
    <n v="490"/>
    <n v="504"/>
    <n v="978"/>
    <n v="1059"/>
    <n v="1562"/>
    <n v="2540"/>
    <n v="0.17847025495750707"/>
    <n v="0.17847025495750707"/>
    <n v="7.4409448818897633E-2"/>
    <n v="19009"/>
    <n v="7604"/>
    <n v="14257"/>
    <n v="23761"/>
    <n v="33266"/>
    <x v="34"/>
    <x v="34"/>
    <x v="34"/>
    <x v="34"/>
    <x v="34"/>
    <x v="34"/>
    <x v="34"/>
    <x v="34"/>
    <x v="34"/>
    <x v="34"/>
    <x v="34"/>
    <x v="34"/>
  </r>
  <r>
    <n v="1218"/>
    <n v="990"/>
    <n v="852"/>
    <n v="1195"/>
    <n v="2207"/>
    <n v="3060"/>
    <n v="4254"/>
    <n v="0.17217942908926145"/>
    <n v="0.17217942908926145"/>
    <n v="8.9327691584391161E-2"/>
    <n v="20416"/>
    <n v="8166"/>
    <n v="15312"/>
    <n v="25520"/>
    <n v="35728"/>
    <x v="27"/>
    <x v="27"/>
    <x v="27"/>
    <x v="27"/>
    <x v="27"/>
    <x v="27"/>
    <x v="27"/>
    <x v="27"/>
    <x v="27"/>
    <x v="27"/>
    <x v="27"/>
    <x v="27"/>
  </r>
  <r>
    <n v="518"/>
    <n v="1182"/>
    <n v="779"/>
    <n v="1081"/>
    <n v="1700"/>
    <n v="2479"/>
    <n v="3560"/>
    <n v="6.8235294117647061E-2"/>
    <n v="6.8235294117647061E-2"/>
    <n v="3.2584269662921349E-2"/>
    <n v="20371"/>
    <n v="8148"/>
    <n v="15278"/>
    <n v="25464"/>
    <n v="35649"/>
    <x v="26"/>
    <x v="26"/>
    <x v="26"/>
    <x v="26"/>
    <x v="26"/>
    <x v="26"/>
    <x v="26"/>
    <x v="26"/>
    <x v="26"/>
    <x v="26"/>
    <x v="26"/>
    <x v="26"/>
  </r>
  <r>
    <n v="237"/>
    <n v="397"/>
    <n v="291"/>
    <n v="683"/>
    <n v="634"/>
    <n v="926"/>
    <n v="1609"/>
    <n v="0.17823343848580442"/>
    <n v="0.17823343848580442"/>
    <n v="7.0229956494717222E-2"/>
    <n v="19191"/>
    <n v="7676"/>
    <n v="14393"/>
    <n v="23989"/>
    <n v="33584"/>
    <x v="35"/>
    <x v="35"/>
    <x v="35"/>
    <x v="35"/>
    <x v="35"/>
    <x v="35"/>
    <x v="35"/>
    <x v="35"/>
    <x v="35"/>
    <x v="35"/>
    <x v="35"/>
    <x v="35"/>
  </r>
  <r>
    <n v="462"/>
    <n v="336"/>
    <n v="529"/>
    <n v="875"/>
    <n v="798"/>
    <n v="1327"/>
    <n v="2202"/>
    <n v="0.13283208020050125"/>
    <n v="0.13283208020050125"/>
    <n v="4.8138056312443236E-2"/>
    <n v="21007"/>
    <n v="8403"/>
    <n v="15755"/>
    <n v="26259"/>
    <n v="36762"/>
    <x v="7"/>
    <x v="7"/>
    <x v="7"/>
    <x v="7"/>
    <x v="7"/>
    <x v="7"/>
    <x v="7"/>
    <x v="7"/>
    <x v="7"/>
    <x v="7"/>
    <x v="7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6" firstHeaderRow="0" firstDataRow="1" firstDataCol="1"/>
  <pivotFields count="27"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axis="axisRow" numFmtId="9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26"/>
  </rowFields>
  <rowItems count="3"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150 - 200 FPL" fld="3" baseField="0" baseItem="0"/>
    <dataField name="Count of Cust 150 - 200 FPL2" fld="3" subtotal="count" baseField="2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10" firstHeaderRow="0" firstDataRow="1" firstDataCol="1"/>
  <pivotFields count="27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numFmtId="9" showAll="0"/>
    <pivotField numFmtId="9" showAll="0"/>
    <pivotField numFmtId="9" showAll="0"/>
    <pivotField numFmtId="9" showAll="0"/>
    <pivotField axis="axisRow" numFmtId="9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9" showAll="0"/>
    <pivotField numFmtId="9" showAll="0"/>
    <pivotField numFmtId="9" showAll="0"/>
  </pivotFields>
  <rowFields count="1">
    <field x="23"/>
  </rowFields>
  <rowItems count="7"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&lt;50 FPL" fld="0" baseField="0" baseItem="0"/>
    <dataField name="Count of Cust &lt;50 FPL2" fld="0" subtotal="count" baseField="23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10" firstHeaderRow="0" firstDataRow="1" firstDataCol="1"/>
  <pivotFields count="27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axis="axisRow" numFmtId="9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</pivotFields>
  <rowFields count="1">
    <field x="19"/>
  </rowFields>
  <rowItems count="7"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&lt;50 FPL" fld="0" baseField="0" baseItem="0"/>
    <dataField name="Count of Cust &lt;50 FPL2" fld="0" subtotal="count" baseField="19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9" firstHeaderRow="0" firstDataRow="1" firstDataCol="1"/>
  <pivotFields count="27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axis="axisRow" numFmtId="1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umFmtId="10" showAll="0"/>
    <pivotField numFmtId="10" showAll="0"/>
    <pivotField numFmtId="10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</pivotFields>
  <rowFields count="1">
    <field x="15"/>
  </rowFields>
  <rowItems count="6"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&lt;50 FPL" fld="0" baseField="0" baseItem="0"/>
    <dataField name="Count of Cust &lt;50 FPL2" fld="0" subtotal="count" baseField="15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6" firstHeaderRow="0" firstDataRow="1" firstDataCol="1"/>
  <pivotFields count="27"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numFmtId="9" showAll="0"/>
    <pivotField numFmtId="9" showAll="0"/>
    <pivotField numFmtId="9" showAll="0"/>
    <pivotField axis="axisRow" numFmtId="9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9" showAll="0"/>
    <pivotField numFmtId="9" showAll="0"/>
    <pivotField numFmtId="9" showAll="0"/>
    <pivotField numFmtId="9" showAll="0"/>
  </pivotFields>
  <rowFields count="1">
    <field x="22"/>
  </rowFields>
  <rowItems count="3"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150 - 200 FPL" fld="3" baseField="0" baseItem="0"/>
    <dataField name="Count of Cust 150 - 200 FPL2" fld="3" subtotal="count" baseField="22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6" firstHeaderRow="0" firstDataRow="1" firstDataCol="1"/>
  <pivotFields count="27"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axis="axisRow" numFmtId="10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</pivotFields>
  <rowFields count="1">
    <field x="18"/>
  </rowFields>
  <rowItems count="3"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150 - 200 FPL" fld="3" baseField="0" baseItem="0"/>
    <dataField name="Count of Cust 150 - 200 FPL2" fld="3" subtotal="count" baseField="18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7" firstHeaderRow="0" firstDataRow="1" firstDataCol="1"/>
  <pivotFields count="27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axis="axisRow" numFmtId="9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9" showAll="0"/>
  </pivotFields>
  <rowFields count="1">
    <field x="25"/>
  </rowFields>
  <rowItems count="4"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100-150 FPL" fld="2" baseField="0" baseItem="0"/>
    <dataField name="Count of Cust 100-150 FPL2" fld="2" subtotal="count" baseField="25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6" firstHeaderRow="0" firstDataRow="1" firstDataCol="1"/>
  <pivotFields count="27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numFmtId="9" showAll="0"/>
    <pivotField numFmtId="9" showAll="0"/>
    <pivotField axis="axisRow" numFmtId="9" showAll="0">
      <items count="7">
        <item x="0"/>
        <item x="1"/>
        <item x="2"/>
        <item x="3"/>
        <item x="4"/>
        <item x="5"/>
        <item t="default"/>
      </items>
    </pivotField>
    <pivotField numFmtId="9" showAll="0"/>
    <pivotField numFmtId="9" showAll="0"/>
    <pivotField numFmtId="9" showAll="0"/>
    <pivotField numFmtId="9" showAll="0"/>
    <pivotField numFmtId="9" showAll="0"/>
  </pivotFields>
  <rowFields count="1">
    <field x="21"/>
  </rowFields>
  <rowItems count="3"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100-150 FPL" fld="2" baseField="0" baseItem="0"/>
    <dataField name="Count of Cust 100-150 FPL2" fld="2" subtotal="count" baseField="21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7" firstHeaderRow="0" firstDataRow="1" firstDataCol="1"/>
  <pivotFields count="27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axis="axisRow" numFmtId="10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0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</pivotFields>
  <rowFields count="1">
    <field x="17"/>
  </rowFields>
  <rowItems count="4"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100-150 FPL" fld="2" baseField="0" baseItem="0"/>
    <dataField name="Count of Cust 100-150 FPL2" fld="2" subtotal="count" baseField="17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8" firstHeaderRow="0" firstDataRow="1" firstDataCol="1"/>
  <pivotFields count="27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numFmtId="9" showAll="0"/>
    <pivotField numFmtId="9" showAll="0"/>
    <pivotField numFmtId="9" showAll="0"/>
    <pivotField numFmtId="9" showAll="0"/>
    <pivotField numFmtId="9" showAll="0"/>
    <pivotField axis="axisRow" numFmtId="9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9" showAll="0"/>
    <pivotField numFmtId="9" showAll="0"/>
  </pivotFields>
  <rowFields count="1">
    <field x="24"/>
  </rowFields>
  <rowItems count="5"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50-100 FPL" fld="1" baseField="0" baseItem="0"/>
    <dataField name="Count of Cust 50-100 FPL2" fld="1" subtotal="count" baseField="24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8" firstHeaderRow="0" firstDataRow="1" firstDataCol="1"/>
  <pivotFields count="27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numFmtId="10" showAll="0"/>
    <pivotField numFmtId="10" showAll="0"/>
    <pivotField numFmtId="10" showAll="0"/>
    <pivotField numFmtId="9" showAll="0"/>
    <pivotField axis="axisRow" numFmtId="9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9" showAll="0"/>
    <pivotField numFmtId="9" showAll="0"/>
    <pivotField numFmtId="9" showAll="0"/>
    <pivotField numFmtId="9" showAll="0"/>
    <pivotField numFmtId="9" showAll="0"/>
    <pivotField numFmtId="9" showAll="0"/>
  </pivotFields>
  <rowFields count="1">
    <field x="20"/>
  </rowFields>
  <rowItems count="5"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50-100 FPL" fld="1" baseField="0" baseItem="0"/>
    <dataField name="Count of Cust 50-100 FPL2" fld="1" subtotal="count" baseField="20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8" firstHeaderRow="0" firstDataRow="1" firstDataCol="1"/>
  <pivotFields count="27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0" showAll="0"/>
    <pivotField axis="axisRow" numFmtId="1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0" showAll="0"/>
    <pivotField numFmtId="10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  <pivotField numFmtId="9" showAll="0"/>
  </pivotFields>
  <rowFields count="1">
    <field x="16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 50-100 FPL" fld="1" baseField="0" baseItem="0"/>
    <dataField name="Count of Cust 50-100 FPL2" fld="1" subtotal="count" baseField="16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tabSelected="1" topLeftCell="A2" workbookViewId="0">
      <selection activeCell="B6" sqref="B6"/>
    </sheetView>
  </sheetViews>
  <sheetFormatPr defaultRowHeight="15" x14ac:dyDescent="0.25"/>
  <cols>
    <col min="1" max="1" width="13.140625" bestFit="1" customWidth="1"/>
    <col min="2" max="2" width="23.28515625" bestFit="1" customWidth="1"/>
    <col min="3" max="3" width="25.85546875" bestFit="1" customWidth="1"/>
  </cols>
  <sheetData>
    <row r="3" spans="1:3" x14ac:dyDescent="0.25">
      <c r="A3" s="9" t="s">
        <v>493</v>
      </c>
      <c r="B3" t="s">
        <v>549</v>
      </c>
      <c r="C3" t="s">
        <v>553</v>
      </c>
    </row>
    <row r="4" spans="1:3" x14ac:dyDescent="0.25">
      <c r="A4" s="10" t="s">
        <v>547</v>
      </c>
      <c r="B4" s="31">
        <v>37156</v>
      </c>
      <c r="C4" s="31">
        <v>30</v>
      </c>
    </row>
    <row r="5" spans="1:3" x14ac:dyDescent="0.25">
      <c r="A5" s="10" t="s">
        <v>548</v>
      </c>
      <c r="B5" s="31">
        <v>11535</v>
      </c>
      <c r="C5" s="31">
        <v>18</v>
      </c>
    </row>
    <row r="6" spans="1:3" x14ac:dyDescent="0.25">
      <c r="A6" s="10" t="s">
        <v>494</v>
      </c>
      <c r="B6" s="31">
        <v>48691</v>
      </c>
      <c r="C6" s="31">
        <v>48</v>
      </c>
    </row>
    <row r="10" spans="1:3" x14ac:dyDescent="0.25">
      <c r="C10" t="s">
        <v>274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A4" sqref="A4:B4"/>
    </sheetView>
  </sheetViews>
  <sheetFormatPr defaultRowHeight="15" x14ac:dyDescent="0.25"/>
  <cols>
    <col min="1" max="1" width="13.140625" bestFit="1" customWidth="1"/>
    <col min="2" max="2" width="18.5703125" bestFit="1" customWidth="1"/>
    <col min="3" max="3" width="21" bestFit="1" customWidth="1"/>
  </cols>
  <sheetData>
    <row r="3" spans="1:3" x14ac:dyDescent="0.25">
      <c r="A3" s="9" t="s">
        <v>493</v>
      </c>
      <c r="B3" t="s">
        <v>527</v>
      </c>
      <c r="C3" t="s">
        <v>550</v>
      </c>
    </row>
    <row r="4" spans="1:3" x14ac:dyDescent="0.25">
      <c r="A4" s="10" t="s">
        <v>530</v>
      </c>
      <c r="B4" s="31">
        <v>12803</v>
      </c>
      <c r="C4" s="31">
        <v>10</v>
      </c>
    </row>
    <row r="5" spans="1:3" x14ac:dyDescent="0.25">
      <c r="A5" s="10" t="s">
        <v>531</v>
      </c>
      <c r="B5" s="31">
        <v>26333</v>
      </c>
      <c r="C5" s="31">
        <v>18</v>
      </c>
    </row>
    <row r="6" spans="1:3" x14ac:dyDescent="0.25">
      <c r="A6" s="10" t="s">
        <v>532</v>
      </c>
      <c r="B6" s="31">
        <v>15768</v>
      </c>
      <c r="C6" s="31">
        <v>13</v>
      </c>
    </row>
    <row r="7" spans="1:3" x14ac:dyDescent="0.25">
      <c r="A7" s="10" t="s">
        <v>533</v>
      </c>
      <c r="B7" s="31">
        <v>1039</v>
      </c>
      <c r="C7" s="31">
        <v>4</v>
      </c>
    </row>
    <row r="8" spans="1:3" x14ac:dyDescent="0.25">
      <c r="A8" s="10" t="s">
        <v>534</v>
      </c>
      <c r="B8" s="31">
        <v>147</v>
      </c>
      <c r="C8" s="31">
        <v>2</v>
      </c>
    </row>
    <row r="9" spans="1:3" x14ac:dyDescent="0.25">
      <c r="A9" s="10" t="s">
        <v>535</v>
      </c>
      <c r="B9" s="31">
        <v>20</v>
      </c>
      <c r="C9" s="31">
        <v>1</v>
      </c>
    </row>
    <row r="10" spans="1:3" x14ac:dyDescent="0.25">
      <c r="A10" s="10" t="s">
        <v>494</v>
      </c>
      <c r="B10" s="31">
        <v>56110</v>
      </c>
      <c r="C10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A7" sqref="A7"/>
    </sheetView>
  </sheetViews>
  <sheetFormatPr defaultRowHeight="15" x14ac:dyDescent="0.25"/>
  <cols>
    <col min="1" max="1" width="13.140625" bestFit="1" customWidth="1"/>
    <col min="2" max="2" width="18.5703125" bestFit="1" customWidth="1"/>
    <col min="3" max="3" width="21" bestFit="1" customWidth="1"/>
  </cols>
  <sheetData>
    <row r="3" spans="1:3" x14ac:dyDescent="0.25">
      <c r="A3" s="9" t="s">
        <v>493</v>
      </c>
      <c r="B3" t="s">
        <v>527</v>
      </c>
      <c r="C3" t="s">
        <v>550</v>
      </c>
    </row>
    <row r="4" spans="1:3" x14ac:dyDescent="0.25">
      <c r="A4" s="10" t="s">
        <v>529</v>
      </c>
      <c r="B4" s="31">
        <v>9601</v>
      </c>
      <c r="C4" s="31">
        <v>6</v>
      </c>
    </row>
    <row r="5" spans="1:3" x14ac:dyDescent="0.25">
      <c r="A5" s="10" t="s">
        <v>530</v>
      </c>
      <c r="B5" s="31">
        <v>29535</v>
      </c>
      <c r="C5" s="31">
        <v>22</v>
      </c>
    </row>
    <row r="6" spans="1:3" x14ac:dyDescent="0.25">
      <c r="A6" s="10" t="s">
        <v>531</v>
      </c>
      <c r="B6" s="31">
        <v>15768</v>
      </c>
      <c r="C6" s="31">
        <v>13</v>
      </c>
    </row>
    <row r="7" spans="1:3" x14ac:dyDescent="0.25">
      <c r="A7" s="10" t="s">
        <v>532</v>
      </c>
      <c r="B7" s="31">
        <v>1039</v>
      </c>
      <c r="C7" s="31">
        <v>4</v>
      </c>
    </row>
    <row r="8" spans="1:3" x14ac:dyDescent="0.25">
      <c r="A8" s="10" t="s">
        <v>533</v>
      </c>
      <c r="B8" s="31">
        <v>147</v>
      </c>
      <c r="C8" s="31">
        <v>2</v>
      </c>
    </row>
    <row r="9" spans="1:3" x14ac:dyDescent="0.25">
      <c r="A9" s="10" t="s">
        <v>534</v>
      </c>
      <c r="B9" s="31">
        <v>20</v>
      </c>
      <c r="C9" s="31">
        <v>1</v>
      </c>
    </row>
    <row r="10" spans="1:3" x14ac:dyDescent="0.25">
      <c r="A10" s="10" t="s">
        <v>494</v>
      </c>
      <c r="B10" s="31">
        <v>56110</v>
      </c>
      <c r="C10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A4" sqref="A4"/>
    </sheetView>
  </sheetViews>
  <sheetFormatPr defaultRowHeight="15" x14ac:dyDescent="0.25"/>
  <cols>
    <col min="1" max="1" width="13.140625" bestFit="1" customWidth="1"/>
    <col min="2" max="2" width="18.5703125" bestFit="1" customWidth="1"/>
    <col min="3" max="3" width="21" bestFit="1" customWidth="1"/>
  </cols>
  <sheetData>
    <row r="3" spans="1:3" x14ac:dyDescent="0.25">
      <c r="A3" s="9" t="s">
        <v>493</v>
      </c>
      <c r="B3" t="s">
        <v>527</v>
      </c>
      <c r="C3" t="s">
        <v>550</v>
      </c>
    </row>
    <row r="4" spans="1:3" x14ac:dyDescent="0.25">
      <c r="A4" s="30" t="s">
        <v>528</v>
      </c>
      <c r="B4" s="31">
        <v>12803</v>
      </c>
      <c r="C4" s="31">
        <v>10</v>
      </c>
    </row>
    <row r="5" spans="1:3" x14ac:dyDescent="0.25">
      <c r="A5" s="30" t="s">
        <v>529</v>
      </c>
      <c r="B5" s="31">
        <v>34995</v>
      </c>
      <c r="C5" s="31">
        <v>25</v>
      </c>
    </row>
    <row r="6" spans="1:3" x14ac:dyDescent="0.25">
      <c r="A6" s="30" t="s">
        <v>530</v>
      </c>
      <c r="B6" s="31">
        <v>7845</v>
      </c>
      <c r="C6" s="31">
        <v>9</v>
      </c>
    </row>
    <row r="7" spans="1:3" x14ac:dyDescent="0.25">
      <c r="A7" s="30" t="s">
        <v>531</v>
      </c>
      <c r="B7" s="31">
        <v>405</v>
      </c>
      <c r="C7" s="31">
        <v>2</v>
      </c>
    </row>
    <row r="8" spans="1:3" x14ac:dyDescent="0.25">
      <c r="A8" s="30" t="s">
        <v>532</v>
      </c>
      <c r="B8" s="31">
        <v>62</v>
      </c>
      <c r="C8" s="31">
        <v>2</v>
      </c>
    </row>
    <row r="9" spans="1:3" x14ac:dyDescent="0.25">
      <c r="A9" s="30" t="s">
        <v>494</v>
      </c>
      <c r="B9" s="31">
        <v>56110</v>
      </c>
      <c r="C9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55"/>
  <sheetViews>
    <sheetView topLeftCell="HE1" workbookViewId="0">
      <selection activeCell="HQ3" sqref="HQ3"/>
    </sheetView>
  </sheetViews>
  <sheetFormatPr defaultRowHeight="15" x14ac:dyDescent="0.25"/>
  <cols>
    <col min="4" max="4" width="6" customWidth="1"/>
    <col min="5" max="5" width="19.28515625" bestFit="1" customWidth="1"/>
    <col min="6" max="6" width="28.42578125" bestFit="1" customWidth="1"/>
    <col min="7" max="8" width="27.85546875" bestFit="1" customWidth="1"/>
    <col min="9" max="16" width="30" bestFit="1" customWidth="1"/>
    <col min="17" max="17" width="31.85546875" bestFit="1" customWidth="1"/>
    <col min="18" max="18" width="18.140625" bestFit="1" customWidth="1"/>
    <col min="19" max="19" width="27.28515625" bestFit="1" customWidth="1"/>
    <col min="20" max="21" width="26.7109375" bestFit="1" customWidth="1"/>
    <col min="22" max="28" width="28.7109375" bestFit="1" customWidth="1"/>
    <col min="29" max="29" width="30.7109375" bestFit="1" customWidth="1"/>
    <col min="30" max="30" width="19.140625" bestFit="1" customWidth="1"/>
    <col min="31" max="31" width="28.28515625" bestFit="1" customWidth="1"/>
    <col min="32" max="33" width="27.7109375" bestFit="1" customWidth="1"/>
    <col min="34" max="41" width="29.85546875" bestFit="1" customWidth="1"/>
    <col min="42" max="42" width="31.7109375" bestFit="1" customWidth="1"/>
    <col min="43" max="43" width="19.140625" bestFit="1" customWidth="1"/>
    <col min="44" max="44" width="28.28515625" bestFit="1" customWidth="1"/>
    <col min="45" max="46" width="27.7109375" bestFit="1" customWidth="1"/>
    <col min="47" max="54" width="29.85546875" bestFit="1" customWidth="1"/>
    <col min="55" max="55" width="31.7109375" bestFit="1" customWidth="1"/>
    <col min="56" max="56" width="19.140625" bestFit="1" customWidth="1"/>
    <col min="57" max="57" width="28.28515625" bestFit="1" customWidth="1"/>
    <col min="58" max="59" width="27.7109375" bestFit="1" customWidth="1"/>
    <col min="60" max="67" width="29.85546875" bestFit="1" customWidth="1"/>
    <col min="68" max="68" width="31.7109375" bestFit="1" customWidth="1"/>
    <col min="69" max="69" width="19.140625" bestFit="1" customWidth="1"/>
    <col min="70" max="70" width="28.28515625" bestFit="1" customWidth="1"/>
    <col min="71" max="72" width="27.7109375" bestFit="1" customWidth="1"/>
    <col min="73" max="80" width="29.85546875" bestFit="1" customWidth="1"/>
    <col min="81" max="81" width="31.7109375" bestFit="1" customWidth="1"/>
    <col min="82" max="82" width="19.140625" bestFit="1" customWidth="1"/>
    <col min="83" max="83" width="28.28515625" bestFit="1" customWidth="1"/>
    <col min="84" max="85" width="27.7109375" bestFit="1" customWidth="1"/>
    <col min="86" max="93" width="29.85546875" bestFit="1" customWidth="1"/>
    <col min="94" max="94" width="31.7109375" bestFit="1" customWidth="1"/>
    <col min="95" max="95" width="19.140625" bestFit="1" customWidth="1"/>
    <col min="96" max="96" width="28.28515625" bestFit="1" customWidth="1"/>
    <col min="97" max="98" width="27.7109375" bestFit="1" customWidth="1"/>
    <col min="99" max="106" width="29.85546875" bestFit="1" customWidth="1"/>
    <col min="107" max="107" width="31.7109375" bestFit="1" customWidth="1"/>
    <col min="108" max="108" width="19.140625" bestFit="1" customWidth="1"/>
    <col min="109" max="109" width="28.28515625" bestFit="1" customWidth="1"/>
    <col min="110" max="111" width="27.7109375" bestFit="1" customWidth="1"/>
    <col min="112" max="119" width="29.85546875" bestFit="1" customWidth="1"/>
    <col min="120" max="120" width="31.7109375" bestFit="1" customWidth="1"/>
    <col min="121" max="121" width="22.7109375" bestFit="1" customWidth="1"/>
    <col min="122" max="122" width="31.85546875" bestFit="1" customWidth="1"/>
    <col min="123" max="124" width="31.28515625" bestFit="1" customWidth="1"/>
    <col min="125" max="132" width="33.28515625" bestFit="1" customWidth="1"/>
    <col min="133" max="133" width="35.28515625" bestFit="1" customWidth="1"/>
    <col min="134" max="134" width="6" customWidth="1"/>
    <col min="135" max="135" width="22" bestFit="1" customWidth="1"/>
    <col min="136" max="146" width="22.7109375" bestFit="1" customWidth="1"/>
    <col min="147" max="149" width="24.7109375" bestFit="1" customWidth="1"/>
    <col min="150" max="150" width="21.85546875" bestFit="1" customWidth="1"/>
    <col min="151" max="151" width="6" customWidth="1"/>
    <col min="152" max="152" width="43.7109375" bestFit="1" customWidth="1"/>
    <col min="153" max="153" width="41.85546875" bestFit="1" customWidth="1"/>
    <col min="154" max="154" width="6" customWidth="1"/>
    <col min="155" max="155" width="33.85546875" bestFit="1" customWidth="1"/>
    <col min="156" max="156" width="32" bestFit="1" customWidth="1"/>
    <col min="157" max="157" width="6" customWidth="1"/>
    <col min="158" max="158" width="51.42578125" bestFit="1" customWidth="1"/>
    <col min="159" max="159" width="49.5703125" bestFit="1" customWidth="1"/>
    <col min="160" max="160" width="30.28515625" bestFit="1" customWidth="1"/>
    <col min="161" max="161" width="30.42578125" bestFit="1" customWidth="1"/>
    <col min="162" max="162" width="28.42578125" bestFit="1" customWidth="1"/>
    <col min="163" max="163" width="29.85546875" bestFit="1" customWidth="1"/>
    <col min="164" max="164" width="30.7109375" bestFit="1" customWidth="1"/>
    <col min="165" max="165" width="13.140625" bestFit="1" customWidth="1"/>
    <col min="166" max="166" width="73" bestFit="1" customWidth="1"/>
    <col min="167" max="167" width="6" customWidth="1"/>
    <col min="168" max="168" width="63.28515625" bestFit="1" customWidth="1"/>
    <col min="169" max="169" width="109.28515625" bestFit="1" customWidth="1"/>
    <col min="170" max="170" width="113.7109375" bestFit="1" customWidth="1"/>
    <col min="171" max="171" width="69" bestFit="1" customWidth="1"/>
    <col min="172" max="172" width="115" bestFit="1" customWidth="1"/>
    <col min="173" max="173" width="119.42578125" bestFit="1" customWidth="1"/>
    <col min="174" max="174" width="6" customWidth="1"/>
    <col min="175" max="176" width="21.140625" bestFit="1" customWidth="1"/>
    <col min="177" max="177" width="30" bestFit="1" customWidth="1"/>
    <col min="178" max="180" width="45.28515625" bestFit="1" customWidth="1"/>
    <col min="181" max="181" width="36.140625" bestFit="1" customWidth="1"/>
    <col min="182" max="182" width="53.7109375" bestFit="1" customWidth="1"/>
    <col min="183" max="183" width="62.140625" bestFit="1" customWidth="1"/>
    <col min="184" max="184" width="35.5703125" bestFit="1" customWidth="1"/>
    <col min="185" max="185" width="69.28515625" bestFit="1" customWidth="1"/>
    <col min="186" max="186" width="45.42578125" bestFit="1" customWidth="1"/>
    <col min="187" max="187" width="42.28515625" bestFit="1" customWidth="1"/>
    <col min="188" max="188" width="94.5703125" bestFit="1" customWidth="1"/>
    <col min="189" max="189" width="117.85546875" bestFit="1" customWidth="1"/>
    <col min="190" max="190" width="6" customWidth="1"/>
    <col min="191" max="191" width="21.85546875" bestFit="1" customWidth="1"/>
    <col min="192" max="192" width="36.85546875" bestFit="1" customWidth="1"/>
    <col min="193" max="193" width="36.5703125" bestFit="1" customWidth="1"/>
    <col min="194" max="200" width="38.7109375" bestFit="1" customWidth="1"/>
    <col min="201" max="201" width="40.7109375" bestFit="1" customWidth="1"/>
    <col min="202" max="202" width="37.7109375" bestFit="1" customWidth="1"/>
    <col min="203" max="203" width="21.85546875" bestFit="1" customWidth="1"/>
    <col min="204" max="204" width="36.85546875" bestFit="1" customWidth="1"/>
    <col min="205" max="205" width="36.5703125" bestFit="1" customWidth="1"/>
    <col min="206" max="212" width="38.7109375" bestFit="1" customWidth="1"/>
    <col min="213" max="213" width="40.7109375" bestFit="1" customWidth="1"/>
    <col min="214" max="214" width="37.7109375" bestFit="1" customWidth="1"/>
    <col min="215" max="215" width="6" customWidth="1"/>
    <col min="216" max="216" width="15" bestFit="1" customWidth="1"/>
    <col min="217" max="217" width="14.42578125" bestFit="1" customWidth="1"/>
    <col min="218" max="221" width="16.42578125" bestFit="1" customWidth="1"/>
    <col min="222" max="223" width="18.42578125" bestFit="1" customWidth="1"/>
    <col min="224" max="224" width="9" customWidth="1"/>
    <col min="225" max="225" width="18.7109375" customWidth="1"/>
    <col min="226" max="226" width="6.28515625" customWidth="1"/>
    <col min="227" max="227" width="8.7109375" customWidth="1"/>
    <col min="228" max="228" width="8.85546875" customWidth="1"/>
    <col min="229" max="229" width="14" style="3" customWidth="1"/>
    <col min="230" max="232" width="15" style="3" customWidth="1"/>
    <col min="233" max="233" width="15" style="5" bestFit="1" customWidth="1"/>
    <col min="234" max="234" width="13.28515625" style="5" bestFit="1" customWidth="1"/>
    <col min="235" max="235" width="13.28515625" style="5" customWidth="1"/>
    <col min="236" max="236" width="13.28515625" style="5" bestFit="1" customWidth="1"/>
    <col min="237" max="238" width="14.42578125" style="5" bestFit="1" customWidth="1"/>
    <col min="239" max="239" width="13.28515625" style="5" bestFit="1" customWidth="1"/>
    <col min="240" max="240" width="13.28515625" bestFit="1" customWidth="1"/>
    <col min="241" max="241" width="11.7109375" style="11" bestFit="1" customWidth="1"/>
    <col min="242" max="244" width="11.7109375" style="11" customWidth="1"/>
    <col min="245" max="247" width="12.7109375" style="11" bestFit="1" customWidth="1"/>
    <col min="248" max="248" width="12.7109375" style="13" customWidth="1"/>
    <col min="249" max="250" width="12" style="13" bestFit="1" customWidth="1"/>
    <col min="251" max="251" width="11.7109375" style="16" bestFit="1" customWidth="1"/>
    <col min="252" max="252" width="11" style="16" bestFit="1" customWidth="1"/>
    <col min="253" max="254" width="12" style="16" bestFit="1" customWidth="1"/>
    <col min="255" max="255" width="12.5703125" style="16" bestFit="1" customWidth="1"/>
    <col min="256" max="256" width="17.42578125" style="20" bestFit="1" customWidth="1"/>
    <col min="257" max="257" width="19.42578125" style="20" bestFit="1" customWidth="1"/>
    <col min="258" max="259" width="20.42578125" style="20" bestFit="1" customWidth="1"/>
    <col min="260" max="260" width="17.7109375" style="22" bestFit="1" customWidth="1"/>
    <col min="261" max="261" width="19.7109375" style="22" bestFit="1" customWidth="1"/>
    <col min="262" max="263" width="20.7109375" style="22" bestFit="1" customWidth="1"/>
    <col min="264" max="264" width="17.7109375" style="24" bestFit="1" customWidth="1"/>
    <col min="265" max="265" width="20.5703125" style="24" bestFit="1" customWidth="1"/>
    <col min="266" max="267" width="20.7109375" style="24" bestFit="1" customWidth="1"/>
  </cols>
  <sheetData>
    <row r="1" spans="1:267" x14ac:dyDescent="0.25">
      <c r="C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 t="s">
        <v>97</v>
      </c>
      <c r="CX1" t="s">
        <v>98</v>
      </c>
      <c r="CY1" t="s">
        <v>99</v>
      </c>
      <c r="CZ1" t="s">
        <v>100</v>
      </c>
      <c r="DA1" t="s">
        <v>101</v>
      </c>
      <c r="DB1" t="s">
        <v>102</v>
      </c>
      <c r="DC1" t="s">
        <v>103</v>
      </c>
      <c r="DD1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t="s">
        <v>121</v>
      </c>
      <c r="DV1" t="s">
        <v>122</v>
      </c>
      <c r="DW1" t="s">
        <v>123</v>
      </c>
      <c r="DX1" t="s">
        <v>124</v>
      </c>
      <c r="DY1" t="s">
        <v>125</v>
      </c>
      <c r="DZ1" t="s">
        <v>126</v>
      </c>
      <c r="EA1" t="s">
        <v>127</v>
      </c>
      <c r="EB1" t="s">
        <v>128</v>
      </c>
      <c r="EC1" t="s">
        <v>129</v>
      </c>
      <c r="ED1" t="s">
        <v>130</v>
      </c>
      <c r="EE1" t="s">
        <v>180</v>
      </c>
      <c r="EF1" t="s">
        <v>181</v>
      </c>
      <c r="EG1" t="s">
        <v>182</v>
      </c>
      <c r="EH1" t="s">
        <v>183</v>
      </c>
      <c r="EI1" t="s">
        <v>184</v>
      </c>
      <c r="EJ1" t="s">
        <v>185</v>
      </c>
      <c r="EK1" t="s">
        <v>186</v>
      </c>
      <c r="EL1" t="s">
        <v>187</v>
      </c>
      <c r="EM1" t="s">
        <v>188</v>
      </c>
      <c r="EN1" t="s">
        <v>189</v>
      </c>
      <c r="EO1" t="s">
        <v>190</v>
      </c>
      <c r="EP1" t="s">
        <v>191</v>
      </c>
      <c r="EQ1" t="s">
        <v>192</v>
      </c>
      <c r="ER1" t="s">
        <v>193</v>
      </c>
      <c r="ES1" t="s">
        <v>194</v>
      </c>
      <c r="ET1" t="s">
        <v>195</v>
      </c>
      <c r="EU1" t="s">
        <v>196</v>
      </c>
      <c r="EV1" t="s">
        <v>197</v>
      </c>
      <c r="EW1" t="s">
        <v>198</v>
      </c>
      <c r="EX1" t="s">
        <v>199</v>
      </c>
      <c r="EY1" t="s">
        <v>200</v>
      </c>
      <c r="EZ1" t="s">
        <v>201</v>
      </c>
      <c r="FA1" t="s">
        <v>202</v>
      </c>
      <c r="FB1" t="s">
        <v>203</v>
      </c>
      <c r="FC1" t="s">
        <v>204</v>
      </c>
      <c r="FD1" t="s">
        <v>205</v>
      </c>
      <c r="FE1" t="s">
        <v>206</v>
      </c>
      <c r="FF1" t="s">
        <v>207</v>
      </c>
      <c r="FG1" t="s">
        <v>208</v>
      </c>
      <c r="FH1" t="s">
        <v>209</v>
      </c>
      <c r="FI1" t="s">
        <v>210</v>
      </c>
      <c r="FJ1" t="s">
        <v>211</v>
      </c>
      <c r="FK1" t="s">
        <v>212</v>
      </c>
      <c r="FL1" t="s">
        <v>213</v>
      </c>
      <c r="FM1" t="s">
        <v>214</v>
      </c>
      <c r="FN1" t="s">
        <v>215</v>
      </c>
      <c r="FO1" t="s">
        <v>216</v>
      </c>
      <c r="FP1" t="s">
        <v>217</v>
      </c>
      <c r="FQ1" t="s">
        <v>218</v>
      </c>
      <c r="FR1" t="s">
        <v>219</v>
      </c>
      <c r="FS1" t="s">
        <v>220</v>
      </c>
      <c r="FT1" t="s">
        <v>221</v>
      </c>
      <c r="FU1" t="s">
        <v>222</v>
      </c>
      <c r="FV1" t="s">
        <v>223</v>
      </c>
      <c r="FW1" t="s">
        <v>224</v>
      </c>
      <c r="FX1" t="s">
        <v>225</v>
      </c>
      <c r="FY1" t="s">
        <v>226</v>
      </c>
      <c r="FZ1" t="s">
        <v>227</v>
      </c>
      <c r="GA1" t="s">
        <v>228</v>
      </c>
      <c r="GB1" t="s">
        <v>229</v>
      </c>
      <c r="GC1" t="s">
        <v>230</v>
      </c>
      <c r="GD1" t="s">
        <v>231</v>
      </c>
      <c r="GE1" t="s">
        <v>232</v>
      </c>
      <c r="GF1" t="s">
        <v>233</v>
      </c>
      <c r="GG1" t="s">
        <v>234</v>
      </c>
      <c r="GH1" t="s">
        <v>235</v>
      </c>
      <c r="GI1" t="s">
        <v>236</v>
      </c>
      <c r="GJ1" t="s">
        <v>237</v>
      </c>
      <c r="GK1" t="s">
        <v>238</v>
      </c>
      <c r="GL1" t="s">
        <v>239</v>
      </c>
      <c r="GM1" t="s">
        <v>240</v>
      </c>
      <c r="GN1" t="s">
        <v>241</v>
      </c>
      <c r="GO1" t="s">
        <v>242</v>
      </c>
      <c r="GP1" t="s">
        <v>243</v>
      </c>
      <c r="GQ1" t="s">
        <v>244</v>
      </c>
      <c r="GR1" t="s">
        <v>245</v>
      </c>
      <c r="GS1" t="s">
        <v>246</v>
      </c>
      <c r="GT1" t="s">
        <v>247</v>
      </c>
      <c r="GU1" t="s">
        <v>248</v>
      </c>
      <c r="GV1" t="s">
        <v>249</v>
      </c>
      <c r="GW1" t="s">
        <v>250</v>
      </c>
      <c r="GX1" t="s">
        <v>251</v>
      </c>
      <c r="GY1" t="s">
        <v>252</v>
      </c>
      <c r="GZ1" t="s">
        <v>253</v>
      </c>
      <c r="HA1" t="s">
        <v>254</v>
      </c>
      <c r="HB1" t="s">
        <v>255</v>
      </c>
      <c r="HC1" t="s">
        <v>256</v>
      </c>
      <c r="HD1" t="s">
        <v>257</v>
      </c>
      <c r="HE1" t="s">
        <v>258</v>
      </c>
      <c r="HF1" t="s">
        <v>259</v>
      </c>
      <c r="HG1" t="s">
        <v>260</v>
      </c>
      <c r="HH1" t="s">
        <v>261</v>
      </c>
      <c r="HI1" t="s">
        <v>262</v>
      </c>
      <c r="HJ1" t="s">
        <v>263</v>
      </c>
      <c r="HK1" t="s">
        <v>264</v>
      </c>
      <c r="HL1" t="s">
        <v>265</v>
      </c>
      <c r="HM1" t="s">
        <v>266</v>
      </c>
      <c r="HN1" t="s">
        <v>267</v>
      </c>
      <c r="HO1" t="s">
        <v>268</v>
      </c>
      <c r="HU1"/>
      <c r="HY1" s="3"/>
      <c r="IF1" s="5"/>
    </row>
    <row r="2" spans="1:267" ht="75" x14ac:dyDescent="0.25">
      <c r="B2" t="s">
        <v>495</v>
      </c>
      <c r="C2" t="s">
        <v>131</v>
      </c>
      <c r="E2" t="s">
        <v>275</v>
      </c>
      <c r="F2" t="s">
        <v>278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  <c r="R2" t="s">
        <v>341</v>
      </c>
      <c r="S2" t="s">
        <v>279</v>
      </c>
      <c r="T2" t="s">
        <v>342</v>
      </c>
      <c r="U2" t="s">
        <v>343</v>
      </c>
      <c r="V2" t="s">
        <v>344</v>
      </c>
      <c r="W2" t="s">
        <v>345</v>
      </c>
      <c r="X2" t="s">
        <v>346</v>
      </c>
      <c r="Y2" t="s">
        <v>347</v>
      </c>
      <c r="Z2" t="s">
        <v>348</v>
      </c>
      <c r="AA2" t="s">
        <v>349</v>
      </c>
      <c r="AB2" t="s">
        <v>350</v>
      </c>
      <c r="AC2" t="s">
        <v>351</v>
      </c>
      <c r="AD2" t="s">
        <v>352</v>
      </c>
      <c r="AE2" t="s">
        <v>280</v>
      </c>
      <c r="AF2" t="s">
        <v>353</v>
      </c>
      <c r="AG2" t="s">
        <v>354</v>
      </c>
      <c r="AH2" t="s">
        <v>355</v>
      </c>
      <c r="AI2" t="s">
        <v>356</v>
      </c>
      <c r="AJ2" t="s">
        <v>357</v>
      </c>
      <c r="AK2" t="s">
        <v>358</v>
      </c>
      <c r="AL2" t="s">
        <v>359</v>
      </c>
      <c r="AM2" t="s">
        <v>360</v>
      </c>
      <c r="AN2" t="s">
        <v>361</v>
      </c>
      <c r="AO2" t="s">
        <v>362</v>
      </c>
      <c r="AP2" t="s">
        <v>363</v>
      </c>
      <c r="AQ2" t="s">
        <v>364</v>
      </c>
      <c r="AR2" t="s">
        <v>281</v>
      </c>
      <c r="AS2" t="s">
        <v>365</v>
      </c>
      <c r="AT2" t="s">
        <v>366</v>
      </c>
      <c r="AU2" t="s">
        <v>367</v>
      </c>
      <c r="AV2" t="s">
        <v>368</v>
      </c>
      <c r="AW2" t="s">
        <v>369</v>
      </c>
      <c r="AX2" t="s">
        <v>370</v>
      </c>
      <c r="AY2" t="s">
        <v>371</v>
      </c>
      <c r="AZ2" t="s">
        <v>372</v>
      </c>
      <c r="BA2" t="s">
        <v>373</v>
      </c>
      <c r="BB2" t="s">
        <v>374</v>
      </c>
      <c r="BC2" t="s">
        <v>375</v>
      </c>
      <c r="BD2" t="s">
        <v>376</v>
      </c>
      <c r="BE2" t="s">
        <v>282</v>
      </c>
      <c r="BF2" t="s">
        <v>377</v>
      </c>
      <c r="BG2" t="s">
        <v>378</v>
      </c>
      <c r="BH2" t="s">
        <v>379</v>
      </c>
      <c r="BI2" t="s">
        <v>380</v>
      </c>
      <c r="BJ2" t="s">
        <v>381</v>
      </c>
      <c r="BK2" t="s">
        <v>382</v>
      </c>
      <c r="BL2" t="s">
        <v>383</v>
      </c>
      <c r="BM2" t="s">
        <v>384</v>
      </c>
      <c r="BN2" t="s">
        <v>385</v>
      </c>
      <c r="BO2" t="s">
        <v>386</v>
      </c>
      <c r="BP2" t="s">
        <v>387</v>
      </c>
      <c r="BQ2" t="s">
        <v>388</v>
      </c>
      <c r="BR2" t="s">
        <v>283</v>
      </c>
      <c r="BS2" t="s">
        <v>389</v>
      </c>
      <c r="BT2" t="s">
        <v>390</v>
      </c>
      <c r="BU2" t="s">
        <v>391</v>
      </c>
      <c r="BV2" t="s">
        <v>392</v>
      </c>
      <c r="BW2" t="s">
        <v>393</v>
      </c>
      <c r="BX2" t="s">
        <v>394</v>
      </c>
      <c r="BY2" t="s">
        <v>395</v>
      </c>
      <c r="BZ2" t="s">
        <v>396</v>
      </c>
      <c r="CA2" t="s">
        <v>397</v>
      </c>
      <c r="CB2" t="s">
        <v>398</v>
      </c>
      <c r="CC2" t="s">
        <v>399</v>
      </c>
      <c r="CD2" t="s">
        <v>400</v>
      </c>
      <c r="CE2" t="s">
        <v>284</v>
      </c>
      <c r="CF2" t="s">
        <v>401</v>
      </c>
      <c r="CG2" t="s">
        <v>402</v>
      </c>
      <c r="CH2" t="s">
        <v>403</v>
      </c>
      <c r="CI2" t="s">
        <v>404</v>
      </c>
      <c r="CJ2" t="s">
        <v>405</v>
      </c>
      <c r="CK2" t="s">
        <v>406</v>
      </c>
      <c r="CL2" t="s">
        <v>407</v>
      </c>
      <c r="CM2" t="s">
        <v>408</v>
      </c>
      <c r="CN2" t="s">
        <v>409</v>
      </c>
      <c r="CO2" t="s">
        <v>410</v>
      </c>
      <c r="CP2" t="s">
        <v>411</v>
      </c>
      <c r="CQ2" t="s">
        <v>412</v>
      </c>
      <c r="CR2" t="s">
        <v>285</v>
      </c>
      <c r="CS2" t="s">
        <v>413</v>
      </c>
      <c r="CT2" t="s">
        <v>414</v>
      </c>
      <c r="CU2" t="s">
        <v>415</v>
      </c>
      <c r="CV2" t="s">
        <v>416</v>
      </c>
      <c r="CW2" t="s">
        <v>417</v>
      </c>
      <c r="CX2" t="s">
        <v>418</v>
      </c>
      <c r="CY2" t="s">
        <v>419</v>
      </c>
      <c r="CZ2" t="s">
        <v>420</v>
      </c>
      <c r="DA2" t="s">
        <v>421</v>
      </c>
      <c r="DB2" t="s">
        <v>422</v>
      </c>
      <c r="DC2" t="s">
        <v>423</v>
      </c>
      <c r="DD2" t="s">
        <v>424</v>
      </c>
      <c r="DE2" t="s">
        <v>286</v>
      </c>
      <c r="DF2" t="s">
        <v>425</v>
      </c>
      <c r="DG2" t="s">
        <v>426</v>
      </c>
      <c r="DH2" t="s">
        <v>427</v>
      </c>
      <c r="DI2" t="s">
        <v>428</v>
      </c>
      <c r="DJ2" t="s">
        <v>429</v>
      </c>
      <c r="DK2" t="s">
        <v>430</v>
      </c>
      <c r="DL2" t="s">
        <v>431</v>
      </c>
      <c r="DM2" t="s">
        <v>432</v>
      </c>
      <c r="DN2" t="s">
        <v>433</v>
      </c>
      <c r="DO2" t="s">
        <v>434</v>
      </c>
      <c r="DP2" t="s">
        <v>435</v>
      </c>
      <c r="DQ2" t="s">
        <v>436</v>
      </c>
      <c r="DR2" t="s">
        <v>287</v>
      </c>
      <c r="DS2" t="s">
        <v>437</v>
      </c>
      <c r="DT2" t="s">
        <v>438</v>
      </c>
      <c r="DU2" t="s">
        <v>439</v>
      </c>
      <c r="DV2" t="s">
        <v>440</v>
      </c>
      <c r="DW2" t="s">
        <v>441</v>
      </c>
      <c r="DX2" t="s">
        <v>442</v>
      </c>
      <c r="DY2" t="s">
        <v>443</v>
      </c>
      <c r="DZ2" t="s">
        <v>444</v>
      </c>
      <c r="EA2" t="s">
        <v>445</v>
      </c>
      <c r="EB2" t="s">
        <v>446</v>
      </c>
      <c r="EC2" t="s">
        <v>447</v>
      </c>
      <c r="ED2" t="s">
        <v>448</v>
      </c>
      <c r="EE2" t="s">
        <v>275</v>
      </c>
      <c r="EF2" t="s">
        <v>288</v>
      </c>
      <c r="EG2" t="s">
        <v>289</v>
      </c>
      <c r="EH2" t="s">
        <v>290</v>
      </c>
      <c r="EI2" t="s">
        <v>291</v>
      </c>
      <c r="EJ2" t="s">
        <v>292</v>
      </c>
      <c r="EK2" t="s">
        <v>293</v>
      </c>
      <c r="EL2" t="s">
        <v>294</v>
      </c>
      <c r="EM2" t="s">
        <v>295</v>
      </c>
      <c r="EN2" t="s">
        <v>296</v>
      </c>
      <c r="EO2" t="s">
        <v>297</v>
      </c>
      <c r="EP2" t="s">
        <v>298</v>
      </c>
      <c r="EQ2" t="s">
        <v>299</v>
      </c>
      <c r="ER2" t="s">
        <v>300</v>
      </c>
      <c r="ES2" t="s">
        <v>301</v>
      </c>
      <c r="ET2" t="s">
        <v>302</v>
      </c>
      <c r="EU2" t="s">
        <v>303</v>
      </c>
      <c r="EV2" t="s">
        <v>275</v>
      </c>
      <c r="EW2" t="s">
        <v>304</v>
      </c>
      <c r="EX2" t="s">
        <v>305</v>
      </c>
      <c r="EY2" t="s">
        <v>275</v>
      </c>
      <c r="EZ2" t="s">
        <v>306</v>
      </c>
      <c r="FA2" t="s">
        <v>307</v>
      </c>
      <c r="FB2" t="s">
        <v>275</v>
      </c>
      <c r="FC2" t="s">
        <v>308</v>
      </c>
      <c r="FD2" t="s">
        <v>309</v>
      </c>
      <c r="FE2" t="s">
        <v>449</v>
      </c>
      <c r="FF2" t="s">
        <v>450</v>
      </c>
      <c r="FG2" t="s">
        <v>451</v>
      </c>
      <c r="FH2" t="s">
        <v>452</v>
      </c>
      <c r="FI2" t="s">
        <v>453</v>
      </c>
      <c r="FJ2" t="s">
        <v>276</v>
      </c>
      <c r="FK2" t="s">
        <v>277</v>
      </c>
      <c r="FL2" t="s">
        <v>275</v>
      </c>
      <c r="FM2" t="s">
        <v>310</v>
      </c>
      <c r="FN2" t="s">
        <v>454</v>
      </c>
      <c r="FO2" t="s">
        <v>455</v>
      </c>
      <c r="FP2" t="s">
        <v>311</v>
      </c>
      <c r="FQ2" t="s">
        <v>456</v>
      </c>
      <c r="FR2" t="s">
        <v>457</v>
      </c>
      <c r="FS2" t="s">
        <v>275</v>
      </c>
      <c r="FT2" t="s">
        <v>312</v>
      </c>
      <c r="FU2" t="s">
        <v>313</v>
      </c>
      <c r="FV2" t="s">
        <v>482</v>
      </c>
      <c r="FW2" t="s">
        <v>483</v>
      </c>
      <c r="FX2" t="s">
        <v>484</v>
      </c>
      <c r="FY2" t="s">
        <v>275</v>
      </c>
      <c r="FZ2" t="s">
        <v>314</v>
      </c>
      <c r="GA2" t="s">
        <v>315</v>
      </c>
      <c r="GB2" t="s">
        <v>316</v>
      </c>
      <c r="GC2" t="s">
        <v>317</v>
      </c>
      <c r="GD2" t="s">
        <v>318</v>
      </c>
      <c r="GE2" t="s">
        <v>319</v>
      </c>
      <c r="GF2" t="s">
        <v>320</v>
      </c>
      <c r="GG2" t="s">
        <v>458</v>
      </c>
      <c r="GH2" t="s">
        <v>459</v>
      </c>
      <c r="GI2" t="s">
        <v>275</v>
      </c>
      <c r="GJ2" t="s">
        <v>321</v>
      </c>
      <c r="GK2" t="s">
        <v>460</v>
      </c>
      <c r="GL2" t="s">
        <v>461</v>
      </c>
      <c r="GM2" t="s">
        <v>462</v>
      </c>
      <c r="GN2" t="s">
        <v>463</v>
      </c>
      <c r="GO2" t="s">
        <v>464</v>
      </c>
      <c r="GP2" t="s">
        <v>465</v>
      </c>
      <c r="GQ2" t="s">
        <v>466</v>
      </c>
      <c r="GR2" t="s">
        <v>467</v>
      </c>
      <c r="GS2" t="s">
        <v>468</v>
      </c>
      <c r="GT2" t="s">
        <v>469</v>
      </c>
      <c r="GU2" t="s">
        <v>470</v>
      </c>
      <c r="GV2" t="s">
        <v>322</v>
      </c>
      <c r="GW2" t="s">
        <v>471</v>
      </c>
      <c r="GX2" t="s">
        <v>472</v>
      </c>
      <c r="GY2" t="s">
        <v>473</v>
      </c>
      <c r="GZ2" t="s">
        <v>474</v>
      </c>
      <c r="HA2" t="s">
        <v>475</v>
      </c>
      <c r="HB2" t="s">
        <v>476</v>
      </c>
      <c r="HC2" t="s">
        <v>477</v>
      </c>
      <c r="HD2" t="s">
        <v>478</v>
      </c>
      <c r="HE2" t="s">
        <v>479</v>
      </c>
      <c r="HF2" t="s">
        <v>480</v>
      </c>
      <c r="HG2" t="s">
        <v>481</v>
      </c>
      <c r="HH2" t="s">
        <v>275</v>
      </c>
      <c r="HI2" t="s">
        <v>323</v>
      </c>
      <c r="HJ2" t="s">
        <v>324</v>
      </c>
      <c r="HK2" t="s">
        <v>325</v>
      </c>
      <c r="HL2" t="s">
        <v>326</v>
      </c>
      <c r="HM2" t="s">
        <v>327</v>
      </c>
      <c r="HN2" t="s">
        <v>328</v>
      </c>
      <c r="HO2" t="s">
        <v>329</v>
      </c>
      <c r="HP2" t="s">
        <v>274</v>
      </c>
      <c r="HQ2" s="2" t="s">
        <v>269</v>
      </c>
      <c r="HR2" s="2" t="s">
        <v>270</v>
      </c>
      <c r="HS2" s="2" t="s">
        <v>271</v>
      </c>
      <c r="HT2" s="2" t="s">
        <v>272</v>
      </c>
      <c r="HU2" s="2" t="s">
        <v>273</v>
      </c>
      <c r="HV2" s="4" t="s">
        <v>485</v>
      </c>
      <c r="HW2" s="4" t="s">
        <v>486</v>
      </c>
      <c r="HX2" s="4" t="s">
        <v>487</v>
      </c>
      <c r="HY2" s="4" t="s">
        <v>488</v>
      </c>
      <c r="HZ2" s="6" t="s">
        <v>489</v>
      </c>
      <c r="IA2" s="6" t="s">
        <v>497</v>
      </c>
      <c r="IB2" s="6" t="s">
        <v>490</v>
      </c>
      <c r="IC2" s="6" t="s">
        <v>498</v>
      </c>
      <c r="ID2" s="6" t="s">
        <v>544</v>
      </c>
      <c r="IE2" s="6" t="s">
        <v>491</v>
      </c>
      <c r="IF2" s="6" t="s">
        <v>492</v>
      </c>
      <c r="IG2" s="12" t="s">
        <v>499</v>
      </c>
      <c r="IH2" s="12" t="s">
        <v>541</v>
      </c>
      <c r="II2" s="12" t="s">
        <v>542</v>
      </c>
      <c r="IJ2" s="12" t="s">
        <v>543</v>
      </c>
      <c r="IK2" s="12" t="s">
        <v>500</v>
      </c>
      <c r="IL2" s="12" t="s">
        <v>501</v>
      </c>
      <c r="IM2" s="12" t="s">
        <v>502</v>
      </c>
      <c r="IN2" s="14" t="s">
        <v>505</v>
      </c>
      <c r="IO2" s="14" t="s">
        <v>503</v>
      </c>
      <c r="IP2" s="14" t="s">
        <v>504</v>
      </c>
      <c r="IQ2" s="17" t="s">
        <v>506</v>
      </c>
      <c r="IR2" s="17" t="s">
        <v>510</v>
      </c>
      <c r="IS2" s="17" t="s">
        <v>511</v>
      </c>
      <c r="IT2" s="17" t="s">
        <v>512</v>
      </c>
      <c r="IU2" s="17" t="s">
        <v>507</v>
      </c>
      <c r="IV2" s="21" t="s">
        <v>523</v>
      </c>
      <c r="IW2" s="21" t="s">
        <v>524</v>
      </c>
      <c r="IX2" s="21" t="s">
        <v>525</v>
      </c>
      <c r="IY2" s="21" t="s">
        <v>526</v>
      </c>
      <c r="IZ2" s="23" t="s">
        <v>513</v>
      </c>
      <c r="JA2" s="23" t="s">
        <v>514</v>
      </c>
      <c r="JB2" s="23" t="s">
        <v>515</v>
      </c>
      <c r="JC2" s="23" t="s">
        <v>516</v>
      </c>
      <c r="JD2" s="25" t="s">
        <v>517</v>
      </c>
      <c r="JE2" s="25" t="s">
        <v>518</v>
      </c>
      <c r="JF2" s="25" t="s">
        <v>519</v>
      </c>
      <c r="JG2" s="25" t="s">
        <v>520</v>
      </c>
    </row>
    <row r="3" spans="1:267" x14ac:dyDescent="0.25">
      <c r="A3" s="1">
        <v>19006</v>
      </c>
      <c r="B3" s="1">
        <f>IF(D3=A3,0,1)</f>
        <v>0</v>
      </c>
      <c r="C3" t="s">
        <v>132</v>
      </c>
      <c r="D3">
        <v>19006</v>
      </c>
      <c r="E3">
        <v>22930</v>
      </c>
      <c r="F3">
        <v>1317</v>
      </c>
      <c r="G3">
        <v>32</v>
      </c>
      <c r="H3">
        <v>4</v>
      </c>
      <c r="I3">
        <v>25</v>
      </c>
      <c r="J3">
        <v>12</v>
      </c>
      <c r="K3">
        <v>0</v>
      </c>
      <c r="L3">
        <v>0</v>
      </c>
      <c r="M3">
        <v>12</v>
      </c>
      <c r="N3">
        <v>60</v>
      </c>
      <c r="O3">
        <v>113</v>
      </c>
      <c r="P3">
        <v>200</v>
      </c>
      <c r="Q3">
        <v>65</v>
      </c>
      <c r="R3">
        <v>794</v>
      </c>
      <c r="S3">
        <v>1529</v>
      </c>
      <c r="T3">
        <v>17</v>
      </c>
      <c r="U3">
        <v>0</v>
      </c>
      <c r="V3">
        <v>41</v>
      </c>
      <c r="W3">
        <v>3</v>
      </c>
      <c r="X3">
        <v>0</v>
      </c>
      <c r="Y3">
        <v>5</v>
      </c>
      <c r="Z3">
        <v>0</v>
      </c>
      <c r="AA3">
        <v>10</v>
      </c>
      <c r="AB3">
        <v>275</v>
      </c>
      <c r="AC3">
        <v>78</v>
      </c>
      <c r="AD3">
        <v>897</v>
      </c>
      <c r="AE3">
        <v>1977</v>
      </c>
      <c r="AF3">
        <v>9</v>
      </c>
      <c r="AG3">
        <v>4</v>
      </c>
      <c r="AH3">
        <v>91</v>
      </c>
      <c r="AI3">
        <v>0</v>
      </c>
      <c r="AJ3">
        <v>26</v>
      </c>
      <c r="AK3">
        <v>79</v>
      </c>
      <c r="AL3">
        <v>17</v>
      </c>
      <c r="AM3">
        <v>0</v>
      </c>
      <c r="AN3">
        <v>269</v>
      </c>
      <c r="AO3">
        <v>236</v>
      </c>
      <c r="AP3">
        <v>358</v>
      </c>
      <c r="AQ3">
        <v>888</v>
      </c>
      <c r="AR3">
        <v>2249</v>
      </c>
      <c r="AS3">
        <v>72</v>
      </c>
      <c r="AT3">
        <v>0</v>
      </c>
      <c r="AU3">
        <v>8</v>
      </c>
      <c r="AV3">
        <v>0</v>
      </c>
      <c r="AW3">
        <v>56</v>
      </c>
      <c r="AX3">
        <v>247</v>
      </c>
      <c r="AY3">
        <v>43</v>
      </c>
      <c r="AZ3">
        <v>0</v>
      </c>
      <c r="BA3">
        <v>115</v>
      </c>
      <c r="BB3">
        <v>174</v>
      </c>
      <c r="BC3">
        <v>301</v>
      </c>
      <c r="BD3">
        <v>1233</v>
      </c>
      <c r="BE3">
        <v>1595</v>
      </c>
      <c r="BF3">
        <v>19</v>
      </c>
      <c r="BG3">
        <v>1</v>
      </c>
      <c r="BH3">
        <v>37</v>
      </c>
      <c r="BI3">
        <v>13</v>
      </c>
      <c r="BJ3">
        <v>7</v>
      </c>
      <c r="BK3">
        <v>0</v>
      </c>
      <c r="BL3">
        <v>0</v>
      </c>
      <c r="BM3">
        <v>48</v>
      </c>
      <c r="BN3">
        <v>100</v>
      </c>
      <c r="BO3">
        <v>331</v>
      </c>
      <c r="BP3">
        <v>191</v>
      </c>
      <c r="BQ3">
        <v>848</v>
      </c>
      <c r="BR3">
        <v>3040</v>
      </c>
      <c r="BS3">
        <v>7</v>
      </c>
      <c r="BT3">
        <v>42</v>
      </c>
      <c r="BU3">
        <v>52</v>
      </c>
      <c r="BV3">
        <v>30</v>
      </c>
      <c r="BW3">
        <v>0</v>
      </c>
      <c r="BX3">
        <v>210</v>
      </c>
      <c r="BY3">
        <v>0</v>
      </c>
      <c r="BZ3">
        <v>44</v>
      </c>
      <c r="CA3">
        <v>214</v>
      </c>
      <c r="CB3">
        <v>460</v>
      </c>
      <c r="CC3">
        <v>214</v>
      </c>
      <c r="CD3">
        <v>1767</v>
      </c>
      <c r="CE3">
        <v>2623</v>
      </c>
      <c r="CF3">
        <v>52</v>
      </c>
      <c r="CG3">
        <v>4</v>
      </c>
      <c r="CH3">
        <v>21</v>
      </c>
      <c r="CI3">
        <v>1</v>
      </c>
      <c r="CJ3">
        <v>5</v>
      </c>
      <c r="CK3">
        <v>6</v>
      </c>
      <c r="CL3">
        <v>40</v>
      </c>
      <c r="CM3">
        <v>0</v>
      </c>
      <c r="CN3">
        <v>267</v>
      </c>
      <c r="CO3">
        <v>251</v>
      </c>
      <c r="CP3">
        <v>326</v>
      </c>
      <c r="CQ3">
        <v>1650</v>
      </c>
      <c r="CR3">
        <v>3750</v>
      </c>
      <c r="CS3">
        <v>15</v>
      </c>
      <c r="CT3">
        <v>30</v>
      </c>
      <c r="CU3">
        <v>62</v>
      </c>
      <c r="CV3">
        <v>54</v>
      </c>
      <c r="CW3">
        <v>65</v>
      </c>
      <c r="CX3">
        <v>61</v>
      </c>
      <c r="CY3">
        <v>16</v>
      </c>
      <c r="CZ3">
        <v>76</v>
      </c>
      <c r="DA3">
        <v>341</v>
      </c>
      <c r="DB3">
        <v>269</v>
      </c>
      <c r="DC3">
        <v>319</v>
      </c>
      <c r="DD3">
        <v>2442</v>
      </c>
      <c r="DE3">
        <v>2700</v>
      </c>
      <c r="DF3">
        <v>49</v>
      </c>
      <c r="DG3">
        <v>42</v>
      </c>
      <c r="DH3">
        <v>34</v>
      </c>
      <c r="DI3">
        <v>9</v>
      </c>
      <c r="DJ3">
        <v>89</v>
      </c>
      <c r="DK3">
        <v>59</v>
      </c>
      <c r="DL3">
        <v>65</v>
      </c>
      <c r="DM3">
        <v>28</v>
      </c>
      <c r="DN3">
        <v>379</v>
      </c>
      <c r="DO3">
        <v>386</v>
      </c>
      <c r="DP3">
        <v>195</v>
      </c>
      <c r="DQ3">
        <v>1365</v>
      </c>
      <c r="DR3">
        <v>2150</v>
      </c>
      <c r="DS3">
        <v>327</v>
      </c>
      <c r="DT3">
        <v>77</v>
      </c>
      <c r="DU3">
        <v>27</v>
      </c>
      <c r="DV3">
        <v>125</v>
      </c>
      <c r="DW3">
        <v>62</v>
      </c>
      <c r="DX3">
        <v>76</v>
      </c>
      <c r="DY3">
        <v>36</v>
      </c>
      <c r="DZ3">
        <v>68</v>
      </c>
      <c r="EA3">
        <v>316</v>
      </c>
      <c r="EB3">
        <v>220</v>
      </c>
      <c r="EC3">
        <v>108</v>
      </c>
      <c r="ED3">
        <v>708</v>
      </c>
      <c r="EE3">
        <v>8472</v>
      </c>
      <c r="EF3">
        <v>567</v>
      </c>
      <c r="EG3">
        <v>140</v>
      </c>
      <c r="EH3">
        <v>227</v>
      </c>
      <c r="EI3">
        <v>180</v>
      </c>
      <c r="EJ3">
        <v>211</v>
      </c>
      <c r="EK3">
        <v>180</v>
      </c>
      <c r="EL3">
        <v>154</v>
      </c>
      <c r="EM3">
        <v>165</v>
      </c>
      <c r="EN3">
        <v>338</v>
      </c>
      <c r="EO3">
        <v>411</v>
      </c>
      <c r="EP3">
        <v>588</v>
      </c>
      <c r="EQ3">
        <v>757</v>
      </c>
      <c r="ER3">
        <v>810</v>
      </c>
      <c r="ES3">
        <v>712</v>
      </c>
      <c r="ET3">
        <v>1072</v>
      </c>
      <c r="EU3">
        <v>1960</v>
      </c>
      <c r="EV3">
        <v>8472</v>
      </c>
      <c r="EW3">
        <v>294</v>
      </c>
      <c r="EX3">
        <v>8178</v>
      </c>
      <c r="EY3">
        <v>8472</v>
      </c>
      <c r="EZ3">
        <v>134</v>
      </c>
      <c r="FA3">
        <v>8338</v>
      </c>
      <c r="FB3">
        <v>8472</v>
      </c>
      <c r="FC3">
        <v>594</v>
      </c>
      <c r="FD3">
        <v>7878</v>
      </c>
      <c r="FE3">
        <v>18304</v>
      </c>
      <c r="FF3">
        <v>60071</v>
      </c>
      <c r="FG3">
        <v>109924</v>
      </c>
      <c r="FH3">
        <v>172003</v>
      </c>
      <c r="FI3">
        <v>363895</v>
      </c>
      <c r="FJ3">
        <v>647682</v>
      </c>
      <c r="FK3">
        <v>134078</v>
      </c>
      <c r="FL3">
        <v>8472</v>
      </c>
      <c r="FM3">
        <v>497</v>
      </c>
      <c r="FN3">
        <v>139</v>
      </c>
      <c r="FO3">
        <v>358</v>
      </c>
      <c r="FP3">
        <v>7975</v>
      </c>
      <c r="FQ3">
        <v>610</v>
      </c>
      <c r="FR3">
        <v>7365</v>
      </c>
      <c r="FS3">
        <v>8472</v>
      </c>
      <c r="FT3">
        <v>6417</v>
      </c>
      <c r="FU3">
        <v>2055</v>
      </c>
      <c r="FV3">
        <v>2.7</v>
      </c>
      <c r="FW3">
        <v>2.97</v>
      </c>
      <c r="FX3">
        <v>1.87</v>
      </c>
      <c r="FY3">
        <v>8472</v>
      </c>
      <c r="FZ3">
        <v>6857</v>
      </c>
      <c r="GA3">
        <v>443</v>
      </c>
      <c r="GB3">
        <v>1</v>
      </c>
      <c r="GC3">
        <v>760</v>
      </c>
      <c r="GD3">
        <v>0</v>
      </c>
      <c r="GE3">
        <v>35</v>
      </c>
      <c r="GF3">
        <v>376</v>
      </c>
      <c r="GG3">
        <v>85</v>
      </c>
      <c r="GH3">
        <v>291</v>
      </c>
      <c r="GI3">
        <v>8472</v>
      </c>
      <c r="GJ3">
        <v>6417</v>
      </c>
      <c r="GK3">
        <v>60</v>
      </c>
      <c r="GL3">
        <v>106</v>
      </c>
      <c r="GM3">
        <v>82</v>
      </c>
      <c r="GN3">
        <v>75</v>
      </c>
      <c r="GO3">
        <v>97</v>
      </c>
      <c r="GP3">
        <v>161</v>
      </c>
      <c r="GQ3">
        <v>310</v>
      </c>
      <c r="GR3">
        <v>822</v>
      </c>
      <c r="GS3">
        <v>576</v>
      </c>
      <c r="GT3">
        <v>1280</v>
      </c>
      <c r="GU3">
        <v>2848</v>
      </c>
      <c r="GV3">
        <v>2055</v>
      </c>
      <c r="GW3">
        <v>349</v>
      </c>
      <c r="GX3">
        <v>52</v>
      </c>
      <c r="GY3">
        <v>58</v>
      </c>
      <c r="GZ3">
        <v>152</v>
      </c>
      <c r="HA3">
        <v>83</v>
      </c>
      <c r="HB3">
        <v>230</v>
      </c>
      <c r="HC3">
        <v>347</v>
      </c>
      <c r="HD3">
        <v>177</v>
      </c>
      <c r="HE3">
        <v>181</v>
      </c>
      <c r="HF3">
        <v>242</v>
      </c>
      <c r="HG3">
        <v>184</v>
      </c>
      <c r="HH3">
        <v>22930</v>
      </c>
      <c r="HI3">
        <v>599</v>
      </c>
      <c r="HJ3">
        <v>602</v>
      </c>
      <c r="HK3">
        <v>247</v>
      </c>
      <c r="HL3">
        <v>310</v>
      </c>
      <c r="HM3">
        <v>972</v>
      </c>
      <c r="HN3">
        <v>334</v>
      </c>
      <c r="HO3">
        <v>19866</v>
      </c>
      <c r="HP3" s="1">
        <v>19006</v>
      </c>
      <c r="HQ3">
        <v>1</v>
      </c>
      <c r="HR3">
        <v>0</v>
      </c>
      <c r="HS3">
        <v>0</v>
      </c>
      <c r="HT3">
        <v>0</v>
      </c>
      <c r="HU3">
        <v>0</v>
      </c>
      <c r="HV3" s="8">
        <v>599</v>
      </c>
      <c r="HW3" s="8">
        <v>1201</v>
      </c>
      <c r="HX3" s="8">
        <v>1758</v>
      </c>
      <c r="HY3" s="8">
        <v>3064</v>
      </c>
      <c r="HZ3" s="7">
        <f>HI3/HH3</f>
        <v>2.6122982991713912E-2</v>
      </c>
      <c r="IA3" s="7">
        <f>SUM(HJ3)/HH3</f>
        <v>2.625381596162233E-2</v>
      </c>
      <c r="IB3" s="7">
        <v>5.2376798953336239E-2</v>
      </c>
      <c r="IC3" s="7">
        <f>SUM(HK3:HL3)/HH3</f>
        <v>2.4291321412996076E-2</v>
      </c>
      <c r="ID3" s="7">
        <f>SUM(HM3:HN3)/HH3</f>
        <v>5.6955952900130835E-2</v>
      </c>
      <c r="IE3" s="7">
        <v>7.6668120366332318E-2</v>
      </c>
      <c r="IF3" s="7">
        <v>0.13362407326646314</v>
      </c>
      <c r="IG3" s="11">
        <f>ROUND((HZ3*HQ3),0)</f>
        <v>0</v>
      </c>
      <c r="IH3" s="11">
        <f>ROUND(HQ3*IA3,0)</f>
        <v>0</v>
      </c>
      <c r="II3" s="11">
        <f>ROUND(HQ3*IC3,0)</f>
        <v>0</v>
      </c>
      <c r="IJ3" s="11">
        <f>ROUND(HQ3*ID3,0)</f>
        <v>0</v>
      </c>
      <c r="IK3" s="11">
        <f>ROUND(IB3*HQ3,0)</f>
        <v>0</v>
      </c>
      <c r="IL3" s="11">
        <f>ROUND((IE3*HQ3),0)</f>
        <v>0</v>
      </c>
      <c r="IM3" s="11">
        <f>ROUND(HQ3*IF3,0)</f>
        <v>0</v>
      </c>
      <c r="IN3" s="15" t="str">
        <f>IF(IK3&gt;0,HR3/IK3,"NA")</f>
        <v>NA</v>
      </c>
      <c r="IO3" s="15" t="str">
        <f>IF(IK3&gt;0,HR3/IK3,"NA")</f>
        <v>NA</v>
      </c>
      <c r="IP3" s="15" t="str">
        <f>IF(IK3&gt;0,HR3/IM3,"NA")</f>
        <v>NA</v>
      </c>
      <c r="IQ3" s="19">
        <f>ROUND('Input data'!$B$5+((FW3-1)*'Input data'!$C$5),0)</f>
        <v>21824</v>
      </c>
      <c r="IR3" s="19">
        <f>ROUND(IQ3*0.4,0)</f>
        <v>8730</v>
      </c>
      <c r="IS3" s="19">
        <f>ROUND(IQ3*0.75,0)</f>
        <v>16368</v>
      </c>
      <c r="IT3" s="19">
        <f>ROUND(IQ3*1.25,0)</f>
        <v>27280</v>
      </c>
      <c r="IU3" s="19">
        <f>ROUND(IQ3*1.75,0)</f>
        <v>38192</v>
      </c>
      <c r="IV3" s="26">
        <f>('Input data'!$B$12*12)/'PWD zips'!IR3</f>
        <v>9.5271477663230242E-2</v>
      </c>
      <c r="IW3" s="26">
        <f>('Input data'!$B$12*12)/'PWD zips'!IS3</f>
        <v>5.0813782991202351E-2</v>
      </c>
      <c r="IX3" s="26">
        <f>('Input data'!$B$12*12)/'PWD zips'!IT3</f>
        <v>3.0488269794721409E-2</v>
      </c>
      <c r="IY3" s="26">
        <f>('Input data'!$B$12*12)/'PWD zips'!IU3</f>
        <v>2.1777335567658148E-2</v>
      </c>
      <c r="IZ3" s="27">
        <f>('Input data'!$B$13*12)/'PWD zips'!IR3</f>
        <v>0.10648797250859106</v>
      </c>
      <c r="JA3" s="27">
        <f>('Input data'!$B$13*12)/'PWD zips'!IS3</f>
        <v>5.6796187683284455E-2</v>
      </c>
      <c r="JB3" s="27">
        <f>('Input data'!$B$13*12)/'PWD zips'!IT3</f>
        <v>3.4077712609970674E-2</v>
      </c>
      <c r="JC3" s="27">
        <f>('Input data'!$B$13*12)/'PWD zips'!IU3</f>
        <v>2.4341223292836195E-2</v>
      </c>
      <c r="JD3" s="28">
        <f>('Input data'!$B$14*12)/'PWD zips'!IR3</f>
        <v>0.11535395189003436</v>
      </c>
      <c r="JE3" s="28">
        <f>('Input data'!$B$14*12)/'PWD zips'!IS3</f>
        <v>6.1524926686217007E-2</v>
      </c>
      <c r="JF3" s="28">
        <f>('Input data'!$B$14*12)/'PWD zips'!IT3</f>
        <v>3.6914956011730206E-2</v>
      </c>
      <c r="JG3" s="28">
        <f>('Input data'!$B$14*12)/'PWD zips'!IU3</f>
        <v>2.6367825722664433E-2</v>
      </c>
    </row>
    <row r="4" spans="1:267" x14ac:dyDescent="0.25">
      <c r="A4" s="1">
        <v>19038</v>
      </c>
      <c r="B4" s="1">
        <f>IF(D4=A4,0,1)</f>
        <v>0</v>
      </c>
      <c r="C4" t="s">
        <v>133</v>
      </c>
      <c r="D4">
        <v>19038</v>
      </c>
      <c r="E4">
        <v>31015</v>
      </c>
      <c r="F4">
        <v>2353</v>
      </c>
      <c r="G4">
        <v>44</v>
      </c>
      <c r="H4">
        <v>0</v>
      </c>
      <c r="I4">
        <v>40</v>
      </c>
      <c r="J4">
        <v>17</v>
      </c>
      <c r="K4">
        <v>10</v>
      </c>
      <c r="L4">
        <v>12</v>
      </c>
      <c r="M4">
        <v>0</v>
      </c>
      <c r="N4">
        <v>20</v>
      </c>
      <c r="O4">
        <v>252</v>
      </c>
      <c r="P4">
        <v>354</v>
      </c>
      <c r="Q4">
        <v>551</v>
      </c>
      <c r="R4">
        <v>1053</v>
      </c>
      <c r="S4">
        <v>2757</v>
      </c>
      <c r="T4">
        <v>53</v>
      </c>
      <c r="U4">
        <v>0</v>
      </c>
      <c r="V4">
        <v>69</v>
      </c>
      <c r="W4">
        <v>8</v>
      </c>
      <c r="X4">
        <v>0</v>
      </c>
      <c r="Y4">
        <v>34</v>
      </c>
      <c r="Z4">
        <v>41</v>
      </c>
      <c r="AA4">
        <v>91</v>
      </c>
      <c r="AB4">
        <v>520</v>
      </c>
      <c r="AC4">
        <v>379</v>
      </c>
      <c r="AD4">
        <v>1122</v>
      </c>
      <c r="AE4">
        <v>2325</v>
      </c>
      <c r="AF4">
        <v>8</v>
      </c>
      <c r="AG4">
        <v>43</v>
      </c>
      <c r="AH4">
        <v>44</v>
      </c>
      <c r="AI4">
        <v>16</v>
      </c>
      <c r="AJ4">
        <v>25</v>
      </c>
      <c r="AK4">
        <v>105</v>
      </c>
      <c r="AL4">
        <v>17</v>
      </c>
      <c r="AM4">
        <v>16</v>
      </c>
      <c r="AN4">
        <v>396</v>
      </c>
      <c r="AO4">
        <v>229</v>
      </c>
      <c r="AP4">
        <v>260</v>
      </c>
      <c r="AQ4">
        <v>1166</v>
      </c>
      <c r="AR4">
        <v>1994</v>
      </c>
      <c r="AS4">
        <v>197</v>
      </c>
      <c r="AT4">
        <v>72</v>
      </c>
      <c r="AU4">
        <v>93</v>
      </c>
      <c r="AV4">
        <v>34</v>
      </c>
      <c r="AW4">
        <v>73</v>
      </c>
      <c r="AX4">
        <v>60</v>
      </c>
      <c r="AY4">
        <v>0</v>
      </c>
      <c r="AZ4">
        <v>97</v>
      </c>
      <c r="BA4">
        <v>260</v>
      </c>
      <c r="BB4">
        <v>284</v>
      </c>
      <c r="BC4">
        <v>250</v>
      </c>
      <c r="BD4">
        <v>574</v>
      </c>
      <c r="BE4">
        <v>3167</v>
      </c>
      <c r="BF4">
        <v>123</v>
      </c>
      <c r="BG4">
        <v>16</v>
      </c>
      <c r="BH4">
        <v>133</v>
      </c>
      <c r="BI4">
        <v>62</v>
      </c>
      <c r="BJ4">
        <v>65</v>
      </c>
      <c r="BK4">
        <v>25</v>
      </c>
      <c r="BL4">
        <v>0</v>
      </c>
      <c r="BM4">
        <v>34</v>
      </c>
      <c r="BN4">
        <v>282</v>
      </c>
      <c r="BO4">
        <v>361</v>
      </c>
      <c r="BP4">
        <v>629</v>
      </c>
      <c r="BQ4">
        <v>1437</v>
      </c>
      <c r="BR4">
        <v>4926</v>
      </c>
      <c r="BS4">
        <v>184</v>
      </c>
      <c r="BT4">
        <v>27</v>
      </c>
      <c r="BU4">
        <v>46</v>
      </c>
      <c r="BV4">
        <v>14</v>
      </c>
      <c r="BW4">
        <v>58</v>
      </c>
      <c r="BX4">
        <v>62</v>
      </c>
      <c r="BY4">
        <v>35</v>
      </c>
      <c r="BZ4">
        <v>96</v>
      </c>
      <c r="CA4">
        <v>548</v>
      </c>
      <c r="CB4">
        <v>601</v>
      </c>
      <c r="CC4">
        <v>757</v>
      </c>
      <c r="CD4">
        <v>2498</v>
      </c>
      <c r="CE4">
        <v>3880</v>
      </c>
      <c r="CF4">
        <v>120</v>
      </c>
      <c r="CG4">
        <v>0</v>
      </c>
      <c r="CH4">
        <v>60</v>
      </c>
      <c r="CI4">
        <v>75</v>
      </c>
      <c r="CJ4">
        <v>30</v>
      </c>
      <c r="CK4">
        <v>113</v>
      </c>
      <c r="CL4">
        <v>17</v>
      </c>
      <c r="CM4">
        <v>80</v>
      </c>
      <c r="CN4">
        <v>402</v>
      </c>
      <c r="CO4">
        <v>328</v>
      </c>
      <c r="CP4">
        <v>316</v>
      </c>
      <c r="CQ4">
        <v>2339</v>
      </c>
      <c r="CR4">
        <v>4723</v>
      </c>
      <c r="CS4">
        <v>81</v>
      </c>
      <c r="CT4">
        <v>93</v>
      </c>
      <c r="CU4">
        <v>51</v>
      </c>
      <c r="CV4">
        <v>36</v>
      </c>
      <c r="CW4">
        <v>77</v>
      </c>
      <c r="CX4">
        <v>71</v>
      </c>
      <c r="CY4">
        <v>8</v>
      </c>
      <c r="CZ4">
        <v>82</v>
      </c>
      <c r="DA4">
        <v>314</v>
      </c>
      <c r="DB4">
        <v>649</v>
      </c>
      <c r="DC4">
        <v>595</v>
      </c>
      <c r="DD4">
        <v>2666</v>
      </c>
      <c r="DE4">
        <v>3172</v>
      </c>
      <c r="DF4">
        <v>37</v>
      </c>
      <c r="DG4">
        <v>15</v>
      </c>
      <c r="DH4">
        <v>110</v>
      </c>
      <c r="DI4">
        <v>17</v>
      </c>
      <c r="DJ4">
        <v>45</v>
      </c>
      <c r="DK4">
        <v>66</v>
      </c>
      <c r="DL4">
        <v>13</v>
      </c>
      <c r="DM4">
        <v>26</v>
      </c>
      <c r="DN4">
        <v>355</v>
      </c>
      <c r="DO4">
        <v>353</v>
      </c>
      <c r="DP4">
        <v>328</v>
      </c>
      <c r="DQ4">
        <v>1807</v>
      </c>
      <c r="DR4">
        <v>1718</v>
      </c>
      <c r="DS4">
        <v>72</v>
      </c>
      <c r="DT4">
        <v>69</v>
      </c>
      <c r="DU4">
        <v>19</v>
      </c>
      <c r="DV4">
        <v>29</v>
      </c>
      <c r="DW4">
        <v>20</v>
      </c>
      <c r="DX4">
        <v>50</v>
      </c>
      <c r="DY4">
        <v>13</v>
      </c>
      <c r="DZ4">
        <v>20</v>
      </c>
      <c r="EA4">
        <v>267</v>
      </c>
      <c r="EB4">
        <v>324</v>
      </c>
      <c r="EC4">
        <v>165</v>
      </c>
      <c r="ED4">
        <v>670</v>
      </c>
      <c r="EE4">
        <v>11544</v>
      </c>
      <c r="EF4">
        <v>486</v>
      </c>
      <c r="EG4">
        <v>239</v>
      </c>
      <c r="EH4">
        <v>145</v>
      </c>
      <c r="EI4">
        <v>196</v>
      </c>
      <c r="EJ4">
        <v>206</v>
      </c>
      <c r="EK4">
        <v>206</v>
      </c>
      <c r="EL4">
        <v>404</v>
      </c>
      <c r="EM4">
        <v>169</v>
      </c>
      <c r="EN4">
        <v>171</v>
      </c>
      <c r="EO4">
        <v>661</v>
      </c>
      <c r="EP4">
        <v>1087</v>
      </c>
      <c r="EQ4">
        <v>1349</v>
      </c>
      <c r="ER4">
        <v>1353</v>
      </c>
      <c r="ES4">
        <v>1228</v>
      </c>
      <c r="ET4">
        <v>1710</v>
      </c>
      <c r="EU4">
        <v>1934</v>
      </c>
      <c r="EV4">
        <v>11544</v>
      </c>
      <c r="EW4">
        <v>262</v>
      </c>
      <c r="EX4">
        <v>11282</v>
      </c>
      <c r="EY4">
        <v>11544</v>
      </c>
      <c r="EZ4">
        <v>230</v>
      </c>
      <c r="FA4">
        <v>11314</v>
      </c>
      <c r="FB4">
        <v>11544</v>
      </c>
      <c r="FC4">
        <v>568</v>
      </c>
      <c r="FD4">
        <v>10976</v>
      </c>
      <c r="FE4">
        <v>25239</v>
      </c>
      <c r="FF4">
        <v>68228</v>
      </c>
      <c r="FG4">
        <v>107835</v>
      </c>
      <c r="FH4">
        <v>154924</v>
      </c>
      <c r="FI4">
        <v>301691</v>
      </c>
      <c r="FJ4">
        <v>514574</v>
      </c>
      <c r="FK4">
        <v>129845</v>
      </c>
      <c r="FL4">
        <v>11544</v>
      </c>
      <c r="FM4">
        <v>439</v>
      </c>
      <c r="FN4">
        <v>110</v>
      </c>
      <c r="FO4">
        <v>329</v>
      </c>
      <c r="FP4">
        <v>11105</v>
      </c>
      <c r="FQ4">
        <v>749</v>
      </c>
      <c r="FR4">
        <v>10356</v>
      </c>
      <c r="FS4">
        <v>11544</v>
      </c>
      <c r="FT4">
        <v>9791</v>
      </c>
      <c r="FU4">
        <v>1753</v>
      </c>
      <c r="FV4">
        <v>2.67</v>
      </c>
      <c r="FW4">
        <v>2.81</v>
      </c>
      <c r="FX4">
        <v>1.93</v>
      </c>
      <c r="FY4">
        <v>11544</v>
      </c>
      <c r="FZ4">
        <v>9642</v>
      </c>
      <c r="GA4">
        <v>1430</v>
      </c>
      <c r="GB4">
        <v>0</v>
      </c>
      <c r="GC4">
        <v>238</v>
      </c>
      <c r="GD4">
        <v>27</v>
      </c>
      <c r="GE4">
        <v>92</v>
      </c>
      <c r="GF4">
        <v>115</v>
      </c>
      <c r="GG4">
        <v>32</v>
      </c>
      <c r="GH4">
        <v>83</v>
      </c>
      <c r="GI4">
        <v>11544</v>
      </c>
      <c r="GJ4">
        <v>9791</v>
      </c>
      <c r="GK4">
        <v>187</v>
      </c>
      <c r="GL4">
        <v>19</v>
      </c>
      <c r="GM4">
        <v>120</v>
      </c>
      <c r="GN4">
        <v>53</v>
      </c>
      <c r="GO4">
        <v>81</v>
      </c>
      <c r="GP4">
        <v>305</v>
      </c>
      <c r="GQ4">
        <v>499</v>
      </c>
      <c r="GR4">
        <v>1370</v>
      </c>
      <c r="GS4">
        <v>1204</v>
      </c>
      <c r="GT4">
        <v>2414</v>
      </c>
      <c r="GU4">
        <v>3539</v>
      </c>
      <c r="GV4">
        <v>1753</v>
      </c>
      <c r="GW4">
        <v>195</v>
      </c>
      <c r="GX4">
        <v>85</v>
      </c>
      <c r="GY4">
        <v>119</v>
      </c>
      <c r="GZ4">
        <v>92</v>
      </c>
      <c r="HA4">
        <v>115</v>
      </c>
      <c r="HB4">
        <v>107</v>
      </c>
      <c r="HC4">
        <v>245</v>
      </c>
      <c r="HD4">
        <v>378</v>
      </c>
      <c r="HE4">
        <v>145</v>
      </c>
      <c r="HF4">
        <v>167</v>
      </c>
      <c r="HG4">
        <v>105</v>
      </c>
      <c r="HH4">
        <v>31015</v>
      </c>
      <c r="HI4">
        <v>919</v>
      </c>
      <c r="HJ4">
        <v>1000</v>
      </c>
      <c r="HK4">
        <v>308</v>
      </c>
      <c r="HL4">
        <v>403</v>
      </c>
      <c r="HM4">
        <v>742</v>
      </c>
      <c r="HN4">
        <v>562</v>
      </c>
      <c r="HO4">
        <v>27081</v>
      </c>
      <c r="HP4" s="1">
        <v>19038</v>
      </c>
      <c r="HQ4">
        <v>132</v>
      </c>
      <c r="HR4">
        <v>0</v>
      </c>
      <c r="HS4">
        <v>0</v>
      </c>
      <c r="HT4">
        <v>0</v>
      </c>
      <c r="HU4">
        <v>0</v>
      </c>
      <c r="HV4" s="8">
        <v>919</v>
      </c>
      <c r="HW4" s="8">
        <v>1919</v>
      </c>
      <c r="HX4" s="8">
        <v>2630</v>
      </c>
      <c r="HY4" s="8">
        <v>3934</v>
      </c>
      <c r="HZ4" s="7">
        <f>HI4/HH4</f>
        <v>2.9630823794937932E-2</v>
      </c>
      <c r="IA4" s="7">
        <f>SUM(HJ4)/HH4</f>
        <v>3.2242463324197966E-2</v>
      </c>
      <c r="IB4" s="7">
        <v>6.1873287119135902E-2</v>
      </c>
      <c r="IC4" s="7">
        <f t="shared" ref="IC4:IC50" si="0">SUM(HK4:HL4)/HH4</f>
        <v>2.2924391423504754E-2</v>
      </c>
      <c r="ID4" s="7">
        <f t="shared" ref="ID4:ID50" si="1">SUM(HM4:HN4)/HH4</f>
        <v>4.2044172174754153E-2</v>
      </c>
      <c r="IE4" s="7">
        <v>8.4797678542640656E-2</v>
      </c>
      <c r="IF4" s="7">
        <v>0.12684185071739482</v>
      </c>
      <c r="IG4" s="11">
        <f t="shared" ref="IG4:IG50" si="2">ROUND((HZ4*HQ4),0)</f>
        <v>4</v>
      </c>
      <c r="IH4" s="11">
        <f t="shared" ref="IH4:IH50" si="3">ROUND(HQ4*IA4,0)</f>
        <v>4</v>
      </c>
      <c r="II4" s="11">
        <f t="shared" ref="II4:II50" si="4">ROUND(HQ4*IC4,0)</f>
        <v>3</v>
      </c>
      <c r="IJ4" s="11">
        <f t="shared" ref="IJ4:IJ50" si="5">ROUND(HQ4*ID4,0)</f>
        <v>6</v>
      </c>
      <c r="IK4" s="11">
        <f t="shared" ref="IK4:IK50" si="6">ROUND(IB4*HQ4,0)</f>
        <v>8</v>
      </c>
      <c r="IL4" s="11">
        <f t="shared" ref="IL4:IL50" si="7">ROUND((IE4*HQ4),0)</f>
        <v>11</v>
      </c>
      <c r="IM4" s="11">
        <f t="shared" ref="IM4:IM50" si="8">ROUND(HQ4*IF4,0)</f>
        <v>17</v>
      </c>
      <c r="IN4" s="15">
        <f t="shared" ref="IN4:IN50" si="9">IF(IK4&gt;0,HR4/IK4,"NA")</f>
        <v>0</v>
      </c>
      <c r="IO4" s="15">
        <f t="shared" ref="IO4:IO50" si="10">IF(IK4&gt;0,HR4/IK4,"NA")</f>
        <v>0</v>
      </c>
      <c r="IP4" s="15">
        <f t="shared" ref="IP4:IP50" si="11">IF(IK4&gt;0,HR4/IM4,"NA")</f>
        <v>0</v>
      </c>
      <c r="IQ4" s="19">
        <f>ROUND('Input data'!$B$5+((FW4-1)*'Input data'!$C$5),0)</f>
        <v>21097</v>
      </c>
      <c r="IR4" s="19">
        <f t="shared" ref="IR4:IR50" si="12">ROUND(IQ4*0.4,0)</f>
        <v>8439</v>
      </c>
      <c r="IS4" s="19">
        <f t="shared" ref="IS4:IS50" si="13">ROUND(IQ4*0.75,0)</f>
        <v>15823</v>
      </c>
      <c r="IT4" s="19">
        <f t="shared" ref="IT4:IT50" si="14">ROUND(IQ4*1.25,0)</f>
        <v>26371</v>
      </c>
      <c r="IU4" s="19">
        <f t="shared" ref="IU4:IU50" si="15">ROUND(IQ4*1.75,0)</f>
        <v>36920</v>
      </c>
      <c r="IV4" s="26">
        <f>('Input data'!$B$12*12)/'PWD zips'!IR4</f>
        <v>9.855670103092784E-2</v>
      </c>
      <c r="IW4" s="26">
        <f>('Input data'!$B$12*12)/'PWD zips'!IS4</f>
        <v>5.2563989129747836E-2</v>
      </c>
      <c r="IX4" s="26">
        <f>('Input data'!$B$12*12)/'PWD zips'!IT4</f>
        <v>3.1539190777748284E-2</v>
      </c>
      <c r="IY4" s="26">
        <f>('Input data'!$B$12*12)/'PWD zips'!IU4</f>
        <v>2.2527627302275189E-2</v>
      </c>
      <c r="IZ4" s="27">
        <f>('Input data'!$B$13*12)/'PWD zips'!IR4</f>
        <v>0.11015997156061144</v>
      </c>
      <c r="JA4" s="27">
        <f>('Input data'!$B$13*12)/'PWD zips'!IS4</f>
        <v>5.875244896669405E-2</v>
      </c>
      <c r="JB4" s="27">
        <f>('Input data'!$B$13*12)/'PWD zips'!IT4</f>
        <v>3.5252360547571193E-2</v>
      </c>
      <c r="JC4" s="27">
        <f>('Input data'!$B$13*12)/'PWD zips'!IU4</f>
        <v>2.517984832069339E-2</v>
      </c>
      <c r="JD4" s="28">
        <f>('Input data'!$B$14*12)/'PWD zips'!IR4</f>
        <v>0.11933167436900106</v>
      </c>
      <c r="JE4" s="28">
        <f>('Input data'!$B$14*12)/'PWD zips'!IS4</f>
        <v>6.3644062440750798E-2</v>
      </c>
      <c r="JF4" s="28">
        <f>('Input data'!$B$14*12)/'PWD zips'!IT4</f>
        <v>3.8187402828865041E-2</v>
      </c>
      <c r="JG4" s="28">
        <f>('Input data'!$B$14*12)/'PWD zips'!IU4</f>
        <v>2.7276273022751894E-2</v>
      </c>
    </row>
    <row r="5" spans="1:267" x14ac:dyDescent="0.25">
      <c r="A5" s="1">
        <v>19102</v>
      </c>
      <c r="B5" s="1">
        <f t="shared" ref="B5:B50" si="16">IF(D5=A5,0,1)</f>
        <v>0</v>
      </c>
      <c r="C5" t="s">
        <v>134</v>
      </c>
      <c r="D5">
        <v>19102</v>
      </c>
      <c r="E5">
        <v>4793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33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33</v>
      </c>
      <c r="AC5">
        <v>0</v>
      </c>
      <c r="AD5">
        <v>0</v>
      </c>
      <c r="AE5">
        <v>58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14</v>
      </c>
      <c r="AP5">
        <v>0</v>
      </c>
      <c r="AQ5">
        <v>44</v>
      </c>
      <c r="AR5">
        <v>409</v>
      </c>
      <c r="AS5">
        <v>129</v>
      </c>
      <c r="AT5">
        <v>22</v>
      </c>
      <c r="AU5">
        <v>24</v>
      </c>
      <c r="AV5">
        <v>9</v>
      </c>
      <c r="AW5">
        <v>17</v>
      </c>
      <c r="AX5">
        <v>0</v>
      </c>
      <c r="AY5">
        <v>0</v>
      </c>
      <c r="AZ5">
        <v>9</v>
      </c>
      <c r="BA5">
        <v>24</v>
      </c>
      <c r="BB5">
        <v>10</v>
      </c>
      <c r="BC5">
        <v>49</v>
      </c>
      <c r="BD5">
        <v>116</v>
      </c>
      <c r="BE5">
        <v>2166</v>
      </c>
      <c r="BF5">
        <v>416</v>
      </c>
      <c r="BG5">
        <v>49</v>
      </c>
      <c r="BH5">
        <v>20</v>
      </c>
      <c r="BI5">
        <v>0</v>
      </c>
      <c r="BJ5">
        <v>0</v>
      </c>
      <c r="BK5">
        <v>0</v>
      </c>
      <c r="BL5">
        <v>0</v>
      </c>
      <c r="BM5">
        <v>0</v>
      </c>
      <c r="BN5">
        <v>66</v>
      </c>
      <c r="BO5">
        <v>178</v>
      </c>
      <c r="BP5">
        <v>167</v>
      </c>
      <c r="BQ5">
        <v>1270</v>
      </c>
      <c r="BR5">
        <v>753</v>
      </c>
      <c r="BS5">
        <v>0</v>
      </c>
      <c r="BT5">
        <v>0</v>
      </c>
      <c r="BU5">
        <v>18</v>
      </c>
      <c r="BV5">
        <v>0</v>
      </c>
      <c r="BW5">
        <v>0</v>
      </c>
      <c r="BX5">
        <v>0</v>
      </c>
      <c r="BY5">
        <v>0</v>
      </c>
      <c r="BZ5">
        <v>0</v>
      </c>
      <c r="CA5">
        <v>25</v>
      </c>
      <c r="CB5">
        <v>18</v>
      </c>
      <c r="CC5">
        <v>17</v>
      </c>
      <c r="CD5">
        <v>675</v>
      </c>
      <c r="CE5">
        <v>492</v>
      </c>
      <c r="CF5">
        <v>0</v>
      </c>
      <c r="CG5">
        <v>16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61</v>
      </c>
      <c r="CP5">
        <v>0</v>
      </c>
      <c r="CQ5">
        <v>415</v>
      </c>
      <c r="CR5">
        <v>208</v>
      </c>
      <c r="CS5">
        <v>19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32</v>
      </c>
      <c r="DB5">
        <v>15</v>
      </c>
      <c r="DC5">
        <v>0</v>
      </c>
      <c r="DD5">
        <v>142</v>
      </c>
      <c r="DE5">
        <v>344</v>
      </c>
      <c r="DF5">
        <v>66</v>
      </c>
      <c r="DG5">
        <v>0</v>
      </c>
      <c r="DH5">
        <v>16</v>
      </c>
      <c r="DI5">
        <v>0</v>
      </c>
      <c r="DJ5">
        <v>0</v>
      </c>
      <c r="DK5">
        <v>0</v>
      </c>
      <c r="DL5">
        <v>0</v>
      </c>
      <c r="DM5">
        <v>15</v>
      </c>
      <c r="DN5">
        <v>30</v>
      </c>
      <c r="DO5">
        <v>30</v>
      </c>
      <c r="DP5">
        <v>48</v>
      </c>
      <c r="DQ5">
        <v>139</v>
      </c>
      <c r="DR5">
        <v>330</v>
      </c>
      <c r="DS5">
        <v>0</v>
      </c>
      <c r="DT5">
        <v>0</v>
      </c>
      <c r="DU5">
        <v>0</v>
      </c>
      <c r="DV5">
        <v>19</v>
      </c>
      <c r="DW5">
        <v>32</v>
      </c>
      <c r="DX5">
        <v>0</v>
      </c>
      <c r="DY5">
        <v>15</v>
      </c>
      <c r="DZ5">
        <v>0</v>
      </c>
      <c r="EA5">
        <v>14</v>
      </c>
      <c r="EB5">
        <v>32</v>
      </c>
      <c r="EC5">
        <v>52</v>
      </c>
      <c r="ED5">
        <v>166</v>
      </c>
      <c r="EE5">
        <v>3425</v>
      </c>
      <c r="EF5">
        <v>426</v>
      </c>
      <c r="EG5">
        <v>106</v>
      </c>
      <c r="EH5">
        <v>91</v>
      </c>
      <c r="EI5">
        <v>0</v>
      </c>
      <c r="EJ5">
        <v>38</v>
      </c>
      <c r="EK5">
        <v>45</v>
      </c>
      <c r="EL5">
        <v>4</v>
      </c>
      <c r="EM5">
        <v>52</v>
      </c>
      <c r="EN5">
        <v>68</v>
      </c>
      <c r="EO5">
        <v>184</v>
      </c>
      <c r="EP5">
        <v>244</v>
      </c>
      <c r="EQ5">
        <v>293</v>
      </c>
      <c r="ER5">
        <v>293</v>
      </c>
      <c r="ES5">
        <v>195</v>
      </c>
      <c r="ET5">
        <v>455</v>
      </c>
      <c r="EU5">
        <v>931</v>
      </c>
      <c r="EV5">
        <v>3425</v>
      </c>
      <c r="EW5">
        <v>16</v>
      </c>
      <c r="EX5">
        <v>3409</v>
      </c>
      <c r="EY5">
        <v>3425</v>
      </c>
      <c r="EZ5">
        <v>0</v>
      </c>
      <c r="FA5">
        <v>3425</v>
      </c>
      <c r="FB5">
        <v>3425</v>
      </c>
      <c r="FC5">
        <v>31</v>
      </c>
      <c r="FD5">
        <v>3394</v>
      </c>
      <c r="FE5">
        <v>7428</v>
      </c>
      <c r="FF5">
        <v>60756</v>
      </c>
      <c r="FG5">
        <v>114695</v>
      </c>
      <c r="FH5">
        <v>194158</v>
      </c>
      <c r="FI5">
        <v>478077</v>
      </c>
      <c r="FJ5">
        <v>1014371</v>
      </c>
      <c r="FK5">
        <v>180707</v>
      </c>
      <c r="FL5">
        <v>3425</v>
      </c>
      <c r="FM5">
        <v>31</v>
      </c>
      <c r="FN5">
        <v>16</v>
      </c>
      <c r="FO5">
        <v>15</v>
      </c>
      <c r="FP5">
        <v>3394</v>
      </c>
      <c r="FQ5">
        <v>572</v>
      </c>
      <c r="FR5">
        <v>2822</v>
      </c>
      <c r="FS5">
        <v>3425</v>
      </c>
      <c r="FT5">
        <v>885</v>
      </c>
      <c r="FU5">
        <v>2540</v>
      </c>
      <c r="FV5">
        <v>1.4</v>
      </c>
      <c r="FW5">
        <v>1.46</v>
      </c>
      <c r="FX5">
        <v>1.38</v>
      </c>
      <c r="FY5">
        <v>3425</v>
      </c>
      <c r="FZ5">
        <v>2726</v>
      </c>
      <c r="GA5">
        <v>43</v>
      </c>
      <c r="GB5">
        <v>0</v>
      </c>
      <c r="GC5">
        <v>541</v>
      </c>
      <c r="GD5">
        <v>0</v>
      </c>
      <c r="GE5">
        <v>21</v>
      </c>
      <c r="GF5">
        <v>94</v>
      </c>
      <c r="GG5">
        <v>52</v>
      </c>
      <c r="GH5">
        <v>42</v>
      </c>
      <c r="GI5">
        <v>3425</v>
      </c>
      <c r="GJ5">
        <v>885</v>
      </c>
      <c r="GK5">
        <v>37</v>
      </c>
      <c r="GL5">
        <v>50</v>
      </c>
      <c r="GM5">
        <v>0</v>
      </c>
      <c r="GN5">
        <v>51</v>
      </c>
      <c r="GO5">
        <v>0</v>
      </c>
      <c r="GP5">
        <v>20</v>
      </c>
      <c r="GQ5">
        <v>35</v>
      </c>
      <c r="GR5">
        <v>91</v>
      </c>
      <c r="GS5">
        <v>14</v>
      </c>
      <c r="GT5">
        <v>107</v>
      </c>
      <c r="GU5">
        <v>480</v>
      </c>
      <c r="GV5">
        <v>2540</v>
      </c>
      <c r="GW5">
        <v>288</v>
      </c>
      <c r="GX5">
        <v>51</v>
      </c>
      <c r="GY5">
        <v>106</v>
      </c>
      <c r="GZ5">
        <v>40</v>
      </c>
      <c r="HA5">
        <v>0</v>
      </c>
      <c r="HB5">
        <v>63</v>
      </c>
      <c r="HC5">
        <v>89</v>
      </c>
      <c r="HD5">
        <v>337</v>
      </c>
      <c r="HE5">
        <v>279</v>
      </c>
      <c r="HF5">
        <v>381</v>
      </c>
      <c r="HG5">
        <v>906</v>
      </c>
      <c r="HH5">
        <v>4793</v>
      </c>
      <c r="HI5">
        <v>630</v>
      </c>
      <c r="HJ5">
        <v>165</v>
      </c>
      <c r="HK5">
        <v>28</v>
      </c>
      <c r="HL5">
        <v>49</v>
      </c>
      <c r="HM5">
        <v>15</v>
      </c>
      <c r="HN5">
        <v>24</v>
      </c>
      <c r="HO5">
        <v>3882</v>
      </c>
      <c r="HP5" s="1">
        <v>19102</v>
      </c>
      <c r="HQ5">
        <v>151</v>
      </c>
      <c r="HR5">
        <v>0</v>
      </c>
      <c r="HS5">
        <v>1</v>
      </c>
      <c r="HT5">
        <v>0</v>
      </c>
      <c r="HU5">
        <v>0</v>
      </c>
      <c r="HV5" s="8">
        <v>630</v>
      </c>
      <c r="HW5" s="8">
        <v>795</v>
      </c>
      <c r="HX5" s="8">
        <v>872</v>
      </c>
      <c r="HY5" s="8">
        <v>911</v>
      </c>
      <c r="HZ5" s="7">
        <f>HI5/HH5</f>
        <v>0.13144168579177967</v>
      </c>
      <c r="IA5" s="7">
        <f>SUM(HJ5)/HH5</f>
        <v>3.4425203421656579E-2</v>
      </c>
      <c r="IB5" s="7">
        <v>0.16586688921343626</v>
      </c>
      <c r="IC5" s="7">
        <f t="shared" si="0"/>
        <v>1.6065094930106404E-2</v>
      </c>
      <c r="ID5" s="7">
        <f t="shared" si="1"/>
        <v>8.1368662633006465E-3</v>
      </c>
      <c r="IE5" s="7">
        <v>0.18193198414354267</v>
      </c>
      <c r="IF5" s="7">
        <v>0.19006885040684332</v>
      </c>
      <c r="IG5" s="11">
        <f t="shared" si="2"/>
        <v>20</v>
      </c>
      <c r="IH5" s="11">
        <f t="shared" si="3"/>
        <v>5</v>
      </c>
      <c r="II5" s="11">
        <f t="shared" si="4"/>
        <v>2</v>
      </c>
      <c r="IJ5" s="11">
        <f t="shared" si="5"/>
        <v>1</v>
      </c>
      <c r="IK5" s="11">
        <f t="shared" si="6"/>
        <v>25</v>
      </c>
      <c r="IL5" s="11">
        <f t="shared" si="7"/>
        <v>27</v>
      </c>
      <c r="IM5" s="11">
        <f t="shared" si="8"/>
        <v>29</v>
      </c>
      <c r="IN5" s="15">
        <f t="shared" si="9"/>
        <v>0</v>
      </c>
      <c r="IO5" s="15">
        <f t="shared" si="10"/>
        <v>0</v>
      </c>
      <c r="IP5" s="15">
        <f t="shared" si="11"/>
        <v>0</v>
      </c>
      <c r="IQ5" s="19">
        <f>ROUND('Input data'!$B$5+((FW5-1)*'Input data'!$C$5),0)</f>
        <v>14968</v>
      </c>
      <c r="IR5" s="19">
        <f t="shared" si="12"/>
        <v>5987</v>
      </c>
      <c r="IS5" s="19">
        <f t="shared" si="13"/>
        <v>11226</v>
      </c>
      <c r="IT5" s="19">
        <f t="shared" si="14"/>
        <v>18710</v>
      </c>
      <c r="IU5" s="19">
        <f t="shared" si="15"/>
        <v>26194</v>
      </c>
      <c r="IV5" s="26">
        <f>('Input data'!$B$12*12)/'PWD zips'!IR5</f>
        <v>0.13892099549022882</v>
      </c>
      <c r="IW5" s="26">
        <f>('Input data'!$B$12*12)/'PWD zips'!IS5</f>
        <v>7.4088722608230892E-2</v>
      </c>
      <c r="IX5" s="26">
        <f>('Input data'!$B$12*12)/'PWD zips'!IT5</f>
        <v>4.4453233564938535E-2</v>
      </c>
      <c r="IY5" s="26">
        <f>('Input data'!$B$12*12)/'PWD zips'!IU5</f>
        <v>3.1752309689241809E-2</v>
      </c>
      <c r="IZ5" s="27">
        <f>('Input data'!$B$13*12)/'PWD zips'!IR5</f>
        <v>0.15527643226991816</v>
      </c>
      <c r="JA5" s="27">
        <f>('Input data'!$B$13*12)/'PWD zips'!IS5</f>
        <v>8.2811330839123468E-2</v>
      </c>
      <c r="JB5" s="27">
        <f>('Input data'!$B$13*12)/'PWD zips'!IT5</f>
        <v>4.9686798503474079E-2</v>
      </c>
      <c r="JC5" s="27">
        <f>('Input data'!$B$13*12)/'PWD zips'!IU5</f>
        <v>3.5490570359624343E-2</v>
      </c>
      <c r="JD5" s="28">
        <f>('Input data'!$B$14*12)/'PWD zips'!IR5</f>
        <v>0.1682044429597461</v>
      </c>
      <c r="JE5" s="28">
        <f>('Input data'!$B$14*12)/'PWD zips'!IS5</f>
        <v>8.9706039551042227E-2</v>
      </c>
      <c r="JF5" s="28">
        <f>('Input data'!$B$14*12)/'PWD zips'!IT5</f>
        <v>5.3823623730625332E-2</v>
      </c>
      <c r="JG5" s="28">
        <f>('Input data'!$B$14*12)/'PWD zips'!IU5</f>
        <v>3.8445445521875239E-2</v>
      </c>
    </row>
    <row r="6" spans="1:267" x14ac:dyDescent="0.25">
      <c r="A6" s="1">
        <v>19103</v>
      </c>
      <c r="B6" s="1">
        <f t="shared" si="16"/>
        <v>0</v>
      </c>
      <c r="C6" t="s">
        <v>135</v>
      </c>
      <c r="D6">
        <v>19103</v>
      </c>
      <c r="E6">
        <v>24854</v>
      </c>
      <c r="F6">
        <v>732</v>
      </c>
      <c r="G6">
        <v>0</v>
      </c>
      <c r="H6">
        <v>0</v>
      </c>
      <c r="I6">
        <v>0</v>
      </c>
      <c r="J6">
        <v>0</v>
      </c>
      <c r="K6">
        <v>9</v>
      </c>
      <c r="L6">
        <v>0</v>
      </c>
      <c r="M6">
        <v>0</v>
      </c>
      <c r="N6">
        <v>0</v>
      </c>
      <c r="O6">
        <v>0</v>
      </c>
      <c r="P6">
        <v>14</v>
      </c>
      <c r="Q6">
        <v>39</v>
      </c>
      <c r="R6">
        <v>670</v>
      </c>
      <c r="S6">
        <v>469</v>
      </c>
      <c r="T6">
        <v>18</v>
      </c>
      <c r="U6">
        <v>0</v>
      </c>
      <c r="V6">
        <v>0</v>
      </c>
      <c r="W6">
        <v>34</v>
      </c>
      <c r="X6">
        <v>30</v>
      </c>
      <c r="Y6">
        <v>0</v>
      </c>
      <c r="Z6">
        <v>0</v>
      </c>
      <c r="AA6">
        <v>0</v>
      </c>
      <c r="AB6">
        <v>39</v>
      </c>
      <c r="AC6">
        <v>37</v>
      </c>
      <c r="AD6">
        <v>311</v>
      </c>
      <c r="AE6">
        <v>328</v>
      </c>
      <c r="AF6">
        <v>19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29</v>
      </c>
      <c r="AO6">
        <v>26</v>
      </c>
      <c r="AP6">
        <v>0</v>
      </c>
      <c r="AQ6">
        <v>254</v>
      </c>
      <c r="AR6">
        <v>1782</v>
      </c>
      <c r="AS6">
        <v>357</v>
      </c>
      <c r="AT6">
        <v>22</v>
      </c>
      <c r="AU6">
        <v>142</v>
      </c>
      <c r="AV6">
        <v>41</v>
      </c>
      <c r="AW6">
        <v>30</v>
      </c>
      <c r="AX6">
        <v>18</v>
      </c>
      <c r="AY6">
        <v>8</v>
      </c>
      <c r="AZ6">
        <v>148</v>
      </c>
      <c r="BA6">
        <v>230</v>
      </c>
      <c r="BB6">
        <v>211</v>
      </c>
      <c r="BC6">
        <v>206</v>
      </c>
      <c r="BD6">
        <v>369</v>
      </c>
      <c r="BE6">
        <v>8861</v>
      </c>
      <c r="BF6">
        <v>379</v>
      </c>
      <c r="BG6">
        <v>36</v>
      </c>
      <c r="BH6">
        <v>77</v>
      </c>
      <c r="BI6">
        <v>69</v>
      </c>
      <c r="BJ6">
        <v>83</v>
      </c>
      <c r="BK6">
        <v>184</v>
      </c>
      <c r="BL6">
        <v>15</v>
      </c>
      <c r="BM6">
        <v>44</v>
      </c>
      <c r="BN6">
        <v>638</v>
      </c>
      <c r="BO6">
        <v>1176</v>
      </c>
      <c r="BP6">
        <v>1163</v>
      </c>
      <c r="BQ6">
        <v>4997</v>
      </c>
      <c r="BR6">
        <v>2805</v>
      </c>
      <c r="BS6">
        <v>43</v>
      </c>
      <c r="BT6">
        <v>9</v>
      </c>
      <c r="BU6">
        <v>18</v>
      </c>
      <c r="BV6">
        <v>93</v>
      </c>
      <c r="BW6">
        <v>88</v>
      </c>
      <c r="BX6">
        <v>42</v>
      </c>
      <c r="BY6">
        <v>0</v>
      </c>
      <c r="BZ6">
        <v>0</v>
      </c>
      <c r="CA6">
        <v>47</v>
      </c>
      <c r="CB6">
        <v>139</v>
      </c>
      <c r="CC6">
        <v>369</v>
      </c>
      <c r="CD6">
        <v>1957</v>
      </c>
      <c r="CE6">
        <v>2131</v>
      </c>
      <c r="CF6">
        <v>233</v>
      </c>
      <c r="CG6">
        <v>31</v>
      </c>
      <c r="CH6">
        <v>48</v>
      </c>
      <c r="CI6">
        <v>134</v>
      </c>
      <c r="CJ6">
        <v>11</v>
      </c>
      <c r="CK6">
        <v>109</v>
      </c>
      <c r="CL6">
        <v>23</v>
      </c>
      <c r="CM6">
        <v>0</v>
      </c>
      <c r="CN6">
        <v>69</v>
      </c>
      <c r="CO6">
        <v>103</v>
      </c>
      <c r="CP6">
        <v>107</v>
      </c>
      <c r="CQ6">
        <v>1263</v>
      </c>
      <c r="CR6">
        <v>2322</v>
      </c>
      <c r="CS6">
        <v>74</v>
      </c>
      <c r="CT6">
        <v>67</v>
      </c>
      <c r="CU6">
        <v>61</v>
      </c>
      <c r="CV6">
        <v>92</v>
      </c>
      <c r="CW6">
        <v>37</v>
      </c>
      <c r="CX6">
        <v>74</v>
      </c>
      <c r="CY6">
        <v>0</v>
      </c>
      <c r="CZ6">
        <v>39</v>
      </c>
      <c r="DA6">
        <v>101</v>
      </c>
      <c r="DB6">
        <v>54</v>
      </c>
      <c r="DC6">
        <v>208</v>
      </c>
      <c r="DD6">
        <v>1515</v>
      </c>
      <c r="DE6">
        <v>2570</v>
      </c>
      <c r="DF6">
        <v>53</v>
      </c>
      <c r="DG6">
        <v>28</v>
      </c>
      <c r="DH6">
        <v>166</v>
      </c>
      <c r="DI6">
        <v>125</v>
      </c>
      <c r="DJ6">
        <v>16</v>
      </c>
      <c r="DK6">
        <v>16</v>
      </c>
      <c r="DL6">
        <v>0</v>
      </c>
      <c r="DM6">
        <v>32</v>
      </c>
      <c r="DN6">
        <v>139</v>
      </c>
      <c r="DO6">
        <v>251</v>
      </c>
      <c r="DP6">
        <v>234</v>
      </c>
      <c r="DQ6">
        <v>1510</v>
      </c>
      <c r="DR6">
        <v>2854</v>
      </c>
      <c r="DS6">
        <v>113</v>
      </c>
      <c r="DT6">
        <v>59</v>
      </c>
      <c r="DU6">
        <v>213</v>
      </c>
      <c r="DV6">
        <v>113</v>
      </c>
      <c r="DW6">
        <v>57</v>
      </c>
      <c r="DX6">
        <v>48</v>
      </c>
      <c r="DY6">
        <v>0</v>
      </c>
      <c r="DZ6">
        <v>43</v>
      </c>
      <c r="EA6">
        <v>368</v>
      </c>
      <c r="EB6">
        <v>286</v>
      </c>
      <c r="EC6">
        <v>271</v>
      </c>
      <c r="ED6">
        <v>1283</v>
      </c>
      <c r="EE6">
        <v>16337</v>
      </c>
      <c r="EF6">
        <v>934</v>
      </c>
      <c r="EG6">
        <v>654</v>
      </c>
      <c r="EH6">
        <v>503</v>
      </c>
      <c r="EI6">
        <v>253</v>
      </c>
      <c r="EJ6">
        <v>359</v>
      </c>
      <c r="EK6">
        <v>403</v>
      </c>
      <c r="EL6">
        <v>428</v>
      </c>
      <c r="EM6">
        <v>327</v>
      </c>
      <c r="EN6">
        <v>298</v>
      </c>
      <c r="EO6">
        <v>1200</v>
      </c>
      <c r="EP6">
        <v>1752</v>
      </c>
      <c r="EQ6">
        <v>2452</v>
      </c>
      <c r="ER6">
        <v>903</v>
      </c>
      <c r="ES6">
        <v>858</v>
      </c>
      <c r="ET6">
        <v>1895</v>
      </c>
      <c r="EU6">
        <v>3118</v>
      </c>
      <c r="EV6">
        <v>16337</v>
      </c>
      <c r="EW6">
        <v>428</v>
      </c>
      <c r="EX6">
        <v>15909</v>
      </c>
      <c r="EY6">
        <v>16337</v>
      </c>
      <c r="EZ6">
        <v>210</v>
      </c>
      <c r="FA6">
        <v>16127</v>
      </c>
      <c r="FB6">
        <v>16337</v>
      </c>
      <c r="FC6">
        <v>775</v>
      </c>
      <c r="FD6">
        <v>15562</v>
      </c>
      <c r="FE6">
        <v>16897</v>
      </c>
      <c r="FF6">
        <v>54431</v>
      </c>
      <c r="FG6">
        <v>84808</v>
      </c>
      <c r="FH6">
        <v>149407</v>
      </c>
      <c r="FI6">
        <v>420802</v>
      </c>
      <c r="FJ6">
        <v>830079</v>
      </c>
      <c r="FK6">
        <v>170213</v>
      </c>
      <c r="FL6">
        <v>16337</v>
      </c>
      <c r="FM6">
        <v>654</v>
      </c>
      <c r="FN6">
        <v>344</v>
      </c>
      <c r="FO6">
        <v>310</v>
      </c>
      <c r="FP6">
        <v>15683</v>
      </c>
      <c r="FQ6">
        <v>1146</v>
      </c>
      <c r="FR6">
        <v>14537</v>
      </c>
      <c r="FS6">
        <v>16337</v>
      </c>
      <c r="FT6">
        <v>4960</v>
      </c>
      <c r="FU6">
        <v>11377</v>
      </c>
      <c r="FV6">
        <v>1.52</v>
      </c>
      <c r="FW6">
        <v>1.72</v>
      </c>
      <c r="FX6">
        <v>1.43</v>
      </c>
      <c r="FY6">
        <v>16337</v>
      </c>
      <c r="FZ6">
        <v>11769</v>
      </c>
      <c r="GA6">
        <v>897</v>
      </c>
      <c r="GB6">
        <v>22</v>
      </c>
      <c r="GC6">
        <v>2504</v>
      </c>
      <c r="GD6">
        <v>0</v>
      </c>
      <c r="GE6">
        <v>161</v>
      </c>
      <c r="GF6">
        <v>984</v>
      </c>
      <c r="GG6">
        <v>107</v>
      </c>
      <c r="GH6">
        <v>877</v>
      </c>
      <c r="GI6">
        <v>16337</v>
      </c>
      <c r="GJ6">
        <v>4960</v>
      </c>
      <c r="GK6">
        <v>52</v>
      </c>
      <c r="GL6">
        <v>68</v>
      </c>
      <c r="GM6">
        <v>268</v>
      </c>
      <c r="GN6">
        <v>93</v>
      </c>
      <c r="GO6">
        <v>87</v>
      </c>
      <c r="GP6">
        <v>170</v>
      </c>
      <c r="GQ6">
        <v>308</v>
      </c>
      <c r="GR6">
        <v>614</v>
      </c>
      <c r="GS6">
        <v>593</v>
      </c>
      <c r="GT6">
        <v>466</v>
      </c>
      <c r="GU6">
        <v>2241</v>
      </c>
      <c r="GV6">
        <v>11377</v>
      </c>
      <c r="GW6">
        <v>562</v>
      </c>
      <c r="GX6">
        <v>252</v>
      </c>
      <c r="GY6">
        <v>386</v>
      </c>
      <c r="GZ6">
        <v>410</v>
      </c>
      <c r="HA6">
        <v>166</v>
      </c>
      <c r="HB6">
        <v>592</v>
      </c>
      <c r="HC6">
        <v>745</v>
      </c>
      <c r="HD6">
        <v>2338</v>
      </c>
      <c r="HE6">
        <v>1859</v>
      </c>
      <c r="HF6">
        <v>1295</v>
      </c>
      <c r="HG6">
        <v>2772</v>
      </c>
      <c r="HH6">
        <v>24854</v>
      </c>
      <c r="HI6">
        <v>1289</v>
      </c>
      <c r="HJ6">
        <v>977</v>
      </c>
      <c r="HK6">
        <v>701</v>
      </c>
      <c r="HL6">
        <v>361</v>
      </c>
      <c r="HM6">
        <v>537</v>
      </c>
      <c r="HN6">
        <v>306</v>
      </c>
      <c r="HO6">
        <v>20683</v>
      </c>
      <c r="HP6" s="1">
        <v>19103</v>
      </c>
      <c r="HQ6">
        <v>2018</v>
      </c>
      <c r="HR6">
        <v>0</v>
      </c>
      <c r="HS6">
        <v>1</v>
      </c>
      <c r="HT6">
        <v>6</v>
      </c>
      <c r="HU6">
        <v>1</v>
      </c>
      <c r="HV6" s="8">
        <v>1289</v>
      </c>
      <c r="HW6" s="8">
        <v>2266</v>
      </c>
      <c r="HX6" s="8">
        <v>3328</v>
      </c>
      <c r="HY6" s="8">
        <v>4171</v>
      </c>
      <c r="HZ6" s="7">
        <v>5.1862879214613342E-2</v>
      </c>
      <c r="IA6" s="7">
        <f t="shared" ref="IA6:IA50" si="17">SUM(HJ6)/HH6</f>
        <v>3.9309567876398166E-2</v>
      </c>
      <c r="IB6" s="7">
        <v>9.1172447091011508E-2</v>
      </c>
      <c r="IC6" s="7">
        <f t="shared" si="0"/>
        <v>4.2729540516617044E-2</v>
      </c>
      <c r="ID6" s="7">
        <f t="shared" si="1"/>
        <v>3.3918081596523701E-2</v>
      </c>
      <c r="IE6" s="7">
        <v>0.13390198760762856</v>
      </c>
      <c r="IF6" s="7">
        <v>0.16782006920415224</v>
      </c>
      <c r="IG6" s="11">
        <f t="shared" si="2"/>
        <v>105</v>
      </c>
      <c r="IH6" s="11">
        <f t="shared" si="3"/>
        <v>79</v>
      </c>
      <c r="II6" s="11">
        <f t="shared" si="4"/>
        <v>86</v>
      </c>
      <c r="IJ6" s="11">
        <f t="shared" si="5"/>
        <v>68</v>
      </c>
      <c r="IK6" s="11">
        <f t="shared" si="6"/>
        <v>184</v>
      </c>
      <c r="IL6" s="11">
        <f t="shared" si="7"/>
        <v>270</v>
      </c>
      <c r="IM6" s="11">
        <f t="shared" si="8"/>
        <v>339</v>
      </c>
      <c r="IN6" s="15">
        <f t="shared" si="9"/>
        <v>0</v>
      </c>
      <c r="IO6" s="15">
        <f t="shared" si="10"/>
        <v>0</v>
      </c>
      <c r="IP6" s="15">
        <f t="shared" si="11"/>
        <v>0</v>
      </c>
      <c r="IQ6" s="19">
        <f>ROUND('Input data'!$B$5+((FW6-1)*'Input data'!$C$5),0)</f>
        <v>16149</v>
      </c>
      <c r="IR6" s="19">
        <f t="shared" si="12"/>
        <v>6460</v>
      </c>
      <c r="IS6" s="19">
        <f t="shared" si="13"/>
        <v>12112</v>
      </c>
      <c r="IT6" s="19">
        <f t="shared" si="14"/>
        <v>20186</v>
      </c>
      <c r="IU6" s="19">
        <f t="shared" si="15"/>
        <v>28261</v>
      </c>
      <c r="IV6" s="26">
        <f>('Input data'!$B$12*12)/'PWD zips'!IR6</f>
        <v>0.12874922600619196</v>
      </c>
      <c r="IW6" s="26">
        <f>('Input data'!$B$12*12)/'PWD zips'!IS6</f>
        <v>6.8669088507265524E-2</v>
      </c>
      <c r="IX6" s="26">
        <f>('Input data'!$B$12*12)/'PWD zips'!IT6</f>
        <v>4.1202813831368278E-2</v>
      </c>
      <c r="IY6" s="26">
        <f>('Input data'!$B$12*12)/'PWD zips'!IU6</f>
        <v>2.9429956477123952E-2</v>
      </c>
      <c r="IZ6" s="27">
        <f>('Input data'!$B$13*12)/'PWD zips'!IR6</f>
        <v>0.14390712074303405</v>
      </c>
      <c r="JA6" s="27">
        <f>('Input data'!$B$13*12)/'PWD zips'!IS6</f>
        <v>7.6753632760898277E-2</v>
      </c>
      <c r="JB6" s="27">
        <f>('Input data'!$B$13*12)/'PWD zips'!IT6</f>
        <v>4.605370058456356E-2</v>
      </c>
      <c r="JC6" s="27">
        <f>('Input data'!$B$13*12)/'PWD zips'!IU6</f>
        <v>3.2894802023990657E-2</v>
      </c>
      <c r="JD6" s="28">
        <f>('Input data'!$B$14*12)/'PWD zips'!IR6</f>
        <v>0.15588854489164086</v>
      </c>
      <c r="JE6" s="28">
        <f>('Input data'!$B$14*12)/'PWD zips'!IS6</f>
        <v>8.3143989431968296E-2</v>
      </c>
      <c r="JF6" s="28">
        <f>('Input data'!$B$14*12)/'PWD zips'!IT6</f>
        <v>4.9888041216684831E-2</v>
      </c>
      <c r="JG6" s="28">
        <f>('Input data'!$B$14*12)/'PWD zips'!IU6</f>
        <v>3.5633558614344855E-2</v>
      </c>
    </row>
    <row r="7" spans="1:267" x14ac:dyDescent="0.25">
      <c r="A7" s="1">
        <v>19104</v>
      </c>
      <c r="B7" s="1">
        <f t="shared" si="16"/>
        <v>0</v>
      </c>
      <c r="C7" t="s">
        <v>136</v>
      </c>
      <c r="D7">
        <v>19104</v>
      </c>
      <c r="E7">
        <v>38774</v>
      </c>
      <c r="F7">
        <v>2377</v>
      </c>
      <c r="G7">
        <v>664</v>
      </c>
      <c r="H7">
        <v>145</v>
      </c>
      <c r="I7">
        <v>88</v>
      </c>
      <c r="J7">
        <v>185</v>
      </c>
      <c r="K7">
        <v>372</v>
      </c>
      <c r="L7">
        <v>124</v>
      </c>
      <c r="M7">
        <v>124</v>
      </c>
      <c r="N7">
        <v>10</v>
      </c>
      <c r="O7">
        <v>193</v>
      </c>
      <c r="P7">
        <v>84</v>
      </c>
      <c r="Q7">
        <v>124</v>
      </c>
      <c r="R7">
        <v>264</v>
      </c>
      <c r="S7">
        <v>2846</v>
      </c>
      <c r="T7">
        <v>910</v>
      </c>
      <c r="U7">
        <v>171</v>
      </c>
      <c r="V7">
        <v>255</v>
      </c>
      <c r="W7">
        <v>401</v>
      </c>
      <c r="X7">
        <v>428</v>
      </c>
      <c r="Y7">
        <v>105</v>
      </c>
      <c r="Z7">
        <v>76</v>
      </c>
      <c r="AA7">
        <v>20</v>
      </c>
      <c r="AB7">
        <v>56</v>
      </c>
      <c r="AC7">
        <v>33</v>
      </c>
      <c r="AD7">
        <v>228</v>
      </c>
      <c r="AE7">
        <v>2050</v>
      </c>
      <c r="AF7">
        <v>581</v>
      </c>
      <c r="AG7">
        <v>101</v>
      </c>
      <c r="AH7">
        <v>180</v>
      </c>
      <c r="AI7">
        <v>163</v>
      </c>
      <c r="AJ7">
        <v>172</v>
      </c>
      <c r="AK7">
        <v>61</v>
      </c>
      <c r="AL7">
        <v>90</v>
      </c>
      <c r="AM7">
        <v>21</v>
      </c>
      <c r="AN7">
        <v>195</v>
      </c>
      <c r="AO7">
        <v>95</v>
      </c>
      <c r="AP7">
        <v>48</v>
      </c>
      <c r="AQ7">
        <v>343</v>
      </c>
      <c r="AR7">
        <v>9040</v>
      </c>
      <c r="AS7">
        <v>4679</v>
      </c>
      <c r="AT7">
        <v>582</v>
      </c>
      <c r="AU7">
        <v>609</v>
      </c>
      <c r="AV7">
        <v>344</v>
      </c>
      <c r="AW7">
        <v>360</v>
      </c>
      <c r="AX7">
        <v>274</v>
      </c>
      <c r="AY7">
        <v>79</v>
      </c>
      <c r="AZ7">
        <v>201</v>
      </c>
      <c r="BA7">
        <v>866</v>
      </c>
      <c r="BB7">
        <v>547</v>
      </c>
      <c r="BC7">
        <v>253</v>
      </c>
      <c r="BD7">
        <v>246</v>
      </c>
      <c r="BE7">
        <v>9241</v>
      </c>
      <c r="BF7">
        <v>1989</v>
      </c>
      <c r="BG7">
        <v>255</v>
      </c>
      <c r="BH7">
        <v>300</v>
      </c>
      <c r="BI7">
        <v>853</v>
      </c>
      <c r="BJ7">
        <v>576</v>
      </c>
      <c r="BK7">
        <v>364</v>
      </c>
      <c r="BL7">
        <v>230</v>
      </c>
      <c r="BM7">
        <v>195</v>
      </c>
      <c r="BN7">
        <v>1282</v>
      </c>
      <c r="BO7">
        <v>1385</v>
      </c>
      <c r="BP7">
        <v>720</v>
      </c>
      <c r="BQ7">
        <v>1092</v>
      </c>
      <c r="BR7">
        <v>3801</v>
      </c>
      <c r="BS7">
        <v>686</v>
      </c>
      <c r="BT7">
        <v>183</v>
      </c>
      <c r="BU7">
        <v>249</v>
      </c>
      <c r="BV7">
        <v>185</v>
      </c>
      <c r="BW7">
        <v>121</v>
      </c>
      <c r="BX7">
        <v>126</v>
      </c>
      <c r="BY7">
        <v>137</v>
      </c>
      <c r="BZ7">
        <v>111</v>
      </c>
      <c r="CA7">
        <v>582</v>
      </c>
      <c r="CB7">
        <v>224</v>
      </c>
      <c r="CC7">
        <v>300</v>
      </c>
      <c r="CD7">
        <v>897</v>
      </c>
      <c r="CE7">
        <v>3132</v>
      </c>
      <c r="CF7">
        <v>417</v>
      </c>
      <c r="CG7">
        <v>202</v>
      </c>
      <c r="CH7">
        <v>203</v>
      </c>
      <c r="CI7">
        <v>132</v>
      </c>
      <c r="CJ7">
        <v>115</v>
      </c>
      <c r="CK7">
        <v>142</v>
      </c>
      <c r="CL7">
        <v>87</v>
      </c>
      <c r="CM7">
        <v>58</v>
      </c>
      <c r="CN7">
        <v>498</v>
      </c>
      <c r="CO7">
        <v>185</v>
      </c>
      <c r="CP7">
        <v>257</v>
      </c>
      <c r="CQ7">
        <v>836</v>
      </c>
      <c r="CR7">
        <v>3074</v>
      </c>
      <c r="CS7">
        <v>569</v>
      </c>
      <c r="CT7">
        <v>422</v>
      </c>
      <c r="CU7">
        <v>123</v>
      </c>
      <c r="CV7">
        <v>280</v>
      </c>
      <c r="CW7">
        <v>157</v>
      </c>
      <c r="CX7">
        <v>117</v>
      </c>
      <c r="CY7">
        <v>43</v>
      </c>
      <c r="CZ7">
        <v>3</v>
      </c>
      <c r="DA7">
        <v>383</v>
      </c>
      <c r="DB7">
        <v>201</v>
      </c>
      <c r="DC7">
        <v>275</v>
      </c>
      <c r="DD7">
        <v>501</v>
      </c>
      <c r="DE7">
        <v>2074</v>
      </c>
      <c r="DF7">
        <v>342</v>
      </c>
      <c r="DG7">
        <v>255</v>
      </c>
      <c r="DH7">
        <v>243</v>
      </c>
      <c r="DI7">
        <v>175</v>
      </c>
      <c r="DJ7">
        <v>156</v>
      </c>
      <c r="DK7">
        <v>59</v>
      </c>
      <c r="DL7">
        <v>45</v>
      </c>
      <c r="DM7">
        <v>45</v>
      </c>
      <c r="DN7">
        <v>270</v>
      </c>
      <c r="DO7">
        <v>64</v>
      </c>
      <c r="DP7">
        <v>66</v>
      </c>
      <c r="DQ7">
        <v>354</v>
      </c>
      <c r="DR7">
        <v>1139</v>
      </c>
      <c r="DS7">
        <v>192</v>
      </c>
      <c r="DT7">
        <v>54</v>
      </c>
      <c r="DU7">
        <v>189</v>
      </c>
      <c r="DV7">
        <v>168</v>
      </c>
      <c r="DW7">
        <v>83</v>
      </c>
      <c r="DX7">
        <v>44</v>
      </c>
      <c r="DY7">
        <v>0</v>
      </c>
      <c r="DZ7">
        <v>25</v>
      </c>
      <c r="EA7">
        <v>53</v>
      </c>
      <c r="EB7">
        <v>32</v>
      </c>
      <c r="EC7">
        <v>91</v>
      </c>
      <c r="ED7">
        <v>208</v>
      </c>
      <c r="EE7">
        <v>18053</v>
      </c>
      <c r="EF7">
        <v>4593</v>
      </c>
      <c r="EG7">
        <v>1118</v>
      </c>
      <c r="EH7">
        <v>1264</v>
      </c>
      <c r="EI7">
        <v>1023</v>
      </c>
      <c r="EJ7">
        <v>846</v>
      </c>
      <c r="EK7">
        <v>1100</v>
      </c>
      <c r="EL7">
        <v>806</v>
      </c>
      <c r="EM7">
        <v>701</v>
      </c>
      <c r="EN7">
        <v>613</v>
      </c>
      <c r="EO7">
        <v>1359</v>
      </c>
      <c r="EP7">
        <v>1178</v>
      </c>
      <c r="EQ7">
        <v>1192</v>
      </c>
      <c r="ER7">
        <v>823</v>
      </c>
      <c r="ES7">
        <v>495</v>
      </c>
      <c r="ET7">
        <v>322</v>
      </c>
      <c r="EU7">
        <v>620</v>
      </c>
      <c r="EV7">
        <v>18053</v>
      </c>
      <c r="EW7">
        <v>1242</v>
      </c>
      <c r="EX7">
        <v>16811</v>
      </c>
      <c r="EY7">
        <v>18053</v>
      </c>
      <c r="EZ7">
        <v>1043</v>
      </c>
      <c r="FA7">
        <v>17010</v>
      </c>
      <c r="FB7">
        <v>18053</v>
      </c>
      <c r="FC7">
        <v>4689</v>
      </c>
      <c r="FD7">
        <v>13364</v>
      </c>
      <c r="FE7">
        <v>2138</v>
      </c>
      <c r="FF7">
        <v>13616</v>
      </c>
      <c r="FG7">
        <v>30599</v>
      </c>
      <c r="FH7">
        <v>54341</v>
      </c>
      <c r="FI7">
        <v>148408</v>
      </c>
      <c r="FJ7">
        <v>281914</v>
      </c>
      <c r="FK7">
        <v>45242</v>
      </c>
      <c r="FL7">
        <v>18053</v>
      </c>
      <c r="FM7">
        <v>4379</v>
      </c>
      <c r="FN7">
        <v>2637</v>
      </c>
      <c r="FO7">
        <v>1742</v>
      </c>
      <c r="FP7">
        <v>13674</v>
      </c>
      <c r="FQ7">
        <v>4374</v>
      </c>
      <c r="FR7">
        <v>9300</v>
      </c>
      <c r="FS7">
        <v>18053</v>
      </c>
      <c r="FT7">
        <v>3629</v>
      </c>
      <c r="FU7">
        <v>14424</v>
      </c>
      <c r="FV7">
        <v>2.11</v>
      </c>
      <c r="FW7">
        <v>2.5099999999999998</v>
      </c>
      <c r="FX7">
        <v>2.0099999999999998</v>
      </c>
      <c r="FY7">
        <v>18053</v>
      </c>
      <c r="FZ7">
        <v>6019</v>
      </c>
      <c r="GA7">
        <v>7840</v>
      </c>
      <c r="GB7">
        <v>126</v>
      </c>
      <c r="GC7">
        <v>2846</v>
      </c>
      <c r="GD7">
        <v>0</v>
      </c>
      <c r="GE7">
        <v>364</v>
      </c>
      <c r="GF7">
        <v>858</v>
      </c>
      <c r="GG7">
        <v>199</v>
      </c>
      <c r="GH7">
        <v>659</v>
      </c>
      <c r="GI7">
        <v>18053</v>
      </c>
      <c r="GJ7">
        <v>3629</v>
      </c>
      <c r="GK7">
        <v>177</v>
      </c>
      <c r="GL7">
        <v>199</v>
      </c>
      <c r="GM7">
        <v>116</v>
      </c>
      <c r="GN7">
        <v>305</v>
      </c>
      <c r="GO7">
        <v>268</v>
      </c>
      <c r="GP7">
        <v>163</v>
      </c>
      <c r="GQ7">
        <v>361</v>
      </c>
      <c r="GR7">
        <v>589</v>
      </c>
      <c r="GS7">
        <v>358</v>
      </c>
      <c r="GT7">
        <v>481</v>
      </c>
      <c r="GU7">
        <v>612</v>
      </c>
      <c r="GV7">
        <v>14424</v>
      </c>
      <c r="GW7">
        <v>2772</v>
      </c>
      <c r="GX7">
        <v>1445</v>
      </c>
      <c r="GY7">
        <v>1002</v>
      </c>
      <c r="GZ7">
        <v>959</v>
      </c>
      <c r="HA7">
        <v>755</v>
      </c>
      <c r="HB7">
        <v>1783</v>
      </c>
      <c r="HC7">
        <v>1759</v>
      </c>
      <c r="HD7">
        <v>1948</v>
      </c>
      <c r="HE7">
        <v>834</v>
      </c>
      <c r="HF7">
        <v>837</v>
      </c>
      <c r="HG7">
        <v>330</v>
      </c>
      <c r="HH7">
        <v>38774</v>
      </c>
      <c r="HI7">
        <v>11029</v>
      </c>
      <c r="HJ7">
        <v>4809</v>
      </c>
      <c r="HK7">
        <v>2886</v>
      </c>
      <c r="HL7">
        <v>2540</v>
      </c>
      <c r="HM7">
        <v>2327</v>
      </c>
      <c r="HN7">
        <v>689</v>
      </c>
      <c r="HO7">
        <v>14494</v>
      </c>
      <c r="HP7" s="1">
        <v>19104</v>
      </c>
      <c r="HQ7">
        <v>9273</v>
      </c>
      <c r="HR7">
        <v>155</v>
      </c>
      <c r="HS7">
        <v>92</v>
      </c>
      <c r="HT7">
        <v>232</v>
      </c>
      <c r="HU7">
        <v>98</v>
      </c>
      <c r="HV7" s="8">
        <v>11029</v>
      </c>
      <c r="HW7" s="8">
        <v>15838</v>
      </c>
      <c r="HX7" s="8">
        <v>21264</v>
      </c>
      <c r="HY7" s="8">
        <v>24280</v>
      </c>
      <c r="HZ7" s="7">
        <v>0.28444318357662352</v>
      </c>
      <c r="IA7" s="7">
        <f t="shared" si="17"/>
        <v>0.1240264094496312</v>
      </c>
      <c r="IB7" s="7">
        <v>0.40846959302625468</v>
      </c>
      <c r="IC7" s="7">
        <f t="shared" si="0"/>
        <v>0.13993913447155309</v>
      </c>
      <c r="ID7" s="7">
        <f t="shared" si="1"/>
        <v>7.7784082116882453E-2</v>
      </c>
      <c r="IE7" s="7">
        <v>0.54840872749780778</v>
      </c>
      <c r="IF7" s="7">
        <v>0.62619280961469026</v>
      </c>
      <c r="IG7" s="11">
        <f t="shared" si="2"/>
        <v>2638</v>
      </c>
      <c r="IH7" s="11">
        <f t="shared" si="3"/>
        <v>1150</v>
      </c>
      <c r="II7" s="11">
        <f t="shared" si="4"/>
        <v>1298</v>
      </c>
      <c r="IJ7" s="11">
        <f t="shared" si="5"/>
        <v>721</v>
      </c>
      <c r="IK7" s="11">
        <f t="shared" si="6"/>
        <v>3788</v>
      </c>
      <c r="IL7" s="11">
        <f t="shared" si="7"/>
        <v>5085</v>
      </c>
      <c r="IM7" s="11">
        <f t="shared" si="8"/>
        <v>5807</v>
      </c>
      <c r="IN7" s="15">
        <f t="shared" si="9"/>
        <v>4.0918690601900738E-2</v>
      </c>
      <c r="IO7" s="15">
        <f t="shared" si="10"/>
        <v>4.0918690601900738E-2</v>
      </c>
      <c r="IP7" s="15">
        <f t="shared" si="11"/>
        <v>2.6691923540554503E-2</v>
      </c>
      <c r="IQ7" s="19">
        <f>ROUND('Input data'!$B$5+((FW7-1)*'Input data'!$C$5),0)</f>
        <v>19735</v>
      </c>
      <c r="IR7" s="19">
        <f t="shared" si="12"/>
        <v>7894</v>
      </c>
      <c r="IS7" s="19">
        <f t="shared" si="13"/>
        <v>14801</v>
      </c>
      <c r="IT7" s="19">
        <f t="shared" si="14"/>
        <v>24669</v>
      </c>
      <c r="IU7" s="19">
        <f t="shared" si="15"/>
        <v>34536</v>
      </c>
      <c r="IV7" s="26">
        <f>('Input data'!$B$12*12)/'PWD zips'!IR7</f>
        <v>0.10536103369647834</v>
      </c>
      <c r="IW7" s="26">
        <f>('Input data'!$B$12*12)/'PWD zips'!IS7</f>
        <v>5.6193500439159515E-2</v>
      </c>
      <c r="IX7" s="26">
        <f>('Input data'!$B$12*12)/'PWD zips'!IT7</f>
        <v>3.3715189103733431E-2</v>
      </c>
      <c r="IY7" s="26">
        <f>('Input data'!$B$12*12)/'PWD zips'!IU7</f>
        <v>2.4082696316886729E-2</v>
      </c>
      <c r="IZ7" s="27">
        <f>('Input data'!$B$13*12)/'PWD zips'!IR7</f>
        <v>0.11776539143653407</v>
      </c>
      <c r="JA7" s="27">
        <f>('Input data'!$B$13*12)/'PWD zips'!IS7</f>
        <v>6.2809269643942969E-2</v>
      </c>
      <c r="JB7" s="27">
        <f>('Input data'!$B$13*12)/'PWD zips'!IT7</f>
        <v>3.7684543354007054E-2</v>
      </c>
      <c r="JC7" s="27">
        <f>('Input data'!$B$13*12)/'PWD zips'!IU7</f>
        <v>2.6917998610145936E-2</v>
      </c>
      <c r="JD7" s="28">
        <f>('Input data'!$B$14*12)/'PWD zips'!IR7</f>
        <v>0.12757030656194579</v>
      </c>
      <c r="JE7" s="28">
        <f>('Input data'!$B$14*12)/'PWD zips'!IS7</f>
        <v>6.8038646037429901E-2</v>
      </c>
      <c r="JF7" s="28">
        <f>('Input data'!$B$14*12)/'PWD zips'!IT7</f>
        <v>4.0822084397421861E-2</v>
      </c>
      <c r="JG7" s="28">
        <f>('Input data'!$B$14*12)/'PWD zips'!IU7</f>
        <v>2.9159138290479499E-2</v>
      </c>
    </row>
    <row r="8" spans="1:267" x14ac:dyDescent="0.25">
      <c r="A8" s="1">
        <v>19106</v>
      </c>
      <c r="B8" s="1">
        <f t="shared" si="16"/>
        <v>0</v>
      </c>
      <c r="C8" t="s">
        <v>137</v>
      </c>
      <c r="D8">
        <v>19106</v>
      </c>
      <c r="E8">
        <v>13064</v>
      </c>
      <c r="F8">
        <v>506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34</v>
      </c>
      <c r="R8">
        <v>472</v>
      </c>
      <c r="S8">
        <v>154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154</v>
      </c>
      <c r="AE8">
        <v>158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158</v>
      </c>
      <c r="AR8">
        <v>657</v>
      </c>
      <c r="AS8">
        <v>168</v>
      </c>
      <c r="AT8">
        <v>0</v>
      </c>
      <c r="AU8">
        <v>10</v>
      </c>
      <c r="AV8">
        <v>0</v>
      </c>
      <c r="AW8">
        <v>29</v>
      </c>
      <c r="AX8">
        <v>12</v>
      </c>
      <c r="AY8">
        <v>0</v>
      </c>
      <c r="AZ8">
        <v>0</v>
      </c>
      <c r="BA8">
        <v>34</v>
      </c>
      <c r="BB8">
        <v>20</v>
      </c>
      <c r="BC8">
        <v>63</v>
      </c>
      <c r="BD8">
        <v>321</v>
      </c>
      <c r="BE8">
        <v>3986</v>
      </c>
      <c r="BF8">
        <v>119</v>
      </c>
      <c r="BG8">
        <v>52</v>
      </c>
      <c r="BH8">
        <v>0</v>
      </c>
      <c r="BI8">
        <v>34</v>
      </c>
      <c r="BJ8">
        <v>0</v>
      </c>
      <c r="BK8">
        <v>43</v>
      </c>
      <c r="BL8">
        <v>31</v>
      </c>
      <c r="BM8">
        <v>0</v>
      </c>
      <c r="BN8">
        <v>147</v>
      </c>
      <c r="BO8">
        <v>299</v>
      </c>
      <c r="BP8">
        <v>692</v>
      </c>
      <c r="BQ8">
        <v>2569</v>
      </c>
      <c r="BR8">
        <v>1658</v>
      </c>
      <c r="BS8">
        <v>58</v>
      </c>
      <c r="BT8">
        <v>0</v>
      </c>
      <c r="BU8">
        <v>65</v>
      </c>
      <c r="BV8">
        <v>0</v>
      </c>
      <c r="BW8">
        <v>0</v>
      </c>
      <c r="BX8">
        <v>24</v>
      </c>
      <c r="BY8">
        <v>0</v>
      </c>
      <c r="BZ8">
        <v>0</v>
      </c>
      <c r="CA8">
        <v>69</v>
      </c>
      <c r="CB8">
        <v>105</v>
      </c>
      <c r="CC8">
        <v>64</v>
      </c>
      <c r="CD8">
        <v>1273</v>
      </c>
      <c r="CE8">
        <v>1918</v>
      </c>
      <c r="CF8">
        <v>24</v>
      </c>
      <c r="CG8">
        <v>0</v>
      </c>
      <c r="CH8">
        <v>30</v>
      </c>
      <c r="CI8">
        <v>0</v>
      </c>
      <c r="CJ8">
        <v>0</v>
      </c>
      <c r="CK8">
        <v>0</v>
      </c>
      <c r="CL8">
        <v>0</v>
      </c>
      <c r="CM8">
        <v>0</v>
      </c>
      <c r="CN8">
        <v>20</v>
      </c>
      <c r="CO8">
        <v>53</v>
      </c>
      <c r="CP8">
        <v>188</v>
      </c>
      <c r="CQ8">
        <v>1603</v>
      </c>
      <c r="CR8">
        <v>1277</v>
      </c>
      <c r="CS8">
        <v>78</v>
      </c>
      <c r="CT8">
        <v>11</v>
      </c>
      <c r="CU8">
        <v>0</v>
      </c>
      <c r="CV8">
        <v>27</v>
      </c>
      <c r="CW8">
        <v>0</v>
      </c>
      <c r="CX8">
        <v>48</v>
      </c>
      <c r="CY8">
        <v>0</v>
      </c>
      <c r="CZ8">
        <v>0</v>
      </c>
      <c r="DA8">
        <v>14</v>
      </c>
      <c r="DB8">
        <v>77</v>
      </c>
      <c r="DC8">
        <v>112</v>
      </c>
      <c r="DD8">
        <v>910</v>
      </c>
      <c r="DE8">
        <v>1403</v>
      </c>
      <c r="DF8">
        <v>0</v>
      </c>
      <c r="DG8">
        <v>1</v>
      </c>
      <c r="DH8">
        <v>17</v>
      </c>
      <c r="DI8">
        <v>23</v>
      </c>
      <c r="DJ8">
        <v>0</v>
      </c>
      <c r="DK8">
        <v>18</v>
      </c>
      <c r="DL8">
        <v>0</v>
      </c>
      <c r="DM8">
        <v>10</v>
      </c>
      <c r="DN8">
        <v>62</v>
      </c>
      <c r="DO8">
        <v>137</v>
      </c>
      <c r="DP8">
        <v>53</v>
      </c>
      <c r="DQ8">
        <v>1082</v>
      </c>
      <c r="DR8">
        <v>1347</v>
      </c>
      <c r="DS8">
        <v>30</v>
      </c>
      <c r="DT8">
        <v>17</v>
      </c>
      <c r="DU8">
        <v>23</v>
      </c>
      <c r="DV8">
        <v>25</v>
      </c>
      <c r="DW8">
        <v>48</v>
      </c>
      <c r="DX8">
        <v>15</v>
      </c>
      <c r="DY8">
        <v>27</v>
      </c>
      <c r="DZ8">
        <v>29</v>
      </c>
      <c r="EA8">
        <v>205</v>
      </c>
      <c r="EB8">
        <v>117</v>
      </c>
      <c r="EC8">
        <v>40</v>
      </c>
      <c r="ED8">
        <v>771</v>
      </c>
      <c r="EE8">
        <v>8155</v>
      </c>
      <c r="EF8">
        <v>174</v>
      </c>
      <c r="EG8">
        <v>118</v>
      </c>
      <c r="EH8">
        <v>101</v>
      </c>
      <c r="EI8">
        <v>95</v>
      </c>
      <c r="EJ8">
        <v>204</v>
      </c>
      <c r="EK8">
        <v>28</v>
      </c>
      <c r="EL8">
        <v>38</v>
      </c>
      <c r="EM8">
        <v>178</v>
      </c>
      <c r="EN8">
        <v>104</v>
      </c>
      <c r="EO8">
        <v>213</v>
      </c>
      <c r="EP8">
        <v>938</v>
      </c>
      <c r="EQ8">
        <v>1114</v>
      </c>
      <c r="ER8">
        <v>755</v>
      </c>
      <c r="ES8">
        <v>579</v>
      </c>
      <c r="ET8">
        <v>1115</v>
      </c>
      <c r="EU8">
        <v>2401</v>
      </c>
      <c r="EV8">
        <v>8155</v>
      </c>
      <c r="EW8">
        <v>58</v>
      </c>
      <c r="EX8">
        <v>8097</v>
      </c>
      <c r="EY8">
        <v>8155</v>
      </c>
      <c r="EZ8">
        <v>40</v>
      </c>
      <c r="FA8">
        <v>8115</v>
      </c>
      <c r="FB8">
        <v>8155</v>
      </c>
      <c r="FC8">
        <v>56</v>
      </c>
      <c r="FD8">
        <v>8099</v>
      </c>
      <c r="FE8">
        <v>37913</v>
      </c>
      <c r="FF8">
        <v>80832</v>
      </c>
      <c r="FG8">
        <v>127497</v>
      </c>
      <c r="FH8">
        <v>202174</v>
      </c>
      <c r="FI8">
        <v>417501</v>
      </c>
      <c r="FJ8">
        <v>691363</v>
      </c>
      <c r="FK8">
        <v>193750</v>
      </c>
      <c r="FL8">
        <v>8155</v>
      </c>
      <c r="FM8">
        <v>45</v>
      </c>
      <c r="FN8">
        <v>1</v>
      </c>
      <c r="FO8">
        <v>44</v>
      </c>
      <c r="FP8">
        <v>8110</v>
      </c>
      <c r="FQ8">
        <v>349</v>
      </c>
      <c r="FR8">
        <v>7761</v>
      </c>
      <c r="FS8">
        <v>8155</v>
      </c>
      <c r="FT8">
        <v>3911</v>
      </c>
      <c r="FU8">
        <v>4244</v>
      </c>
      <c r="FV8">
        <v>1.58</v>
      </c>
      <c r="FW8">
        <v>1.63</v>
      </c>
      <c r="FX8">
        <v>1.54</v>
      </c>
      <c r="FY8">
        <v>8155</v>
      </c>
      <c r="FZ8">
        <v>7148</v>
      </c>
      <c r="GA8">
        <v>106</v>
      </c>
      <c r="GB8">
        <v>25</v>
      </c>
      <c r="GC8">
        <v>617</v>
      </c>
      <c r="GD8">
        <v>0</v>
      </c>
      <c r="GE8">
        <v>156</v>
      </c>
      <c r="GF8">
        <v>103</v>
      </c>
      <c r="GG8">
        <v>0</v>
      </c>
      <c r="GH8">
        <v>103</v>
      </c>
      <c r="GI8">
        <v>8155</v>
      </c>
      <c r="GJ8">
        <v>3911</v>
      </c>
      <c r="GK8">
        <v>0</v>
      </c>
      <c r="GL8">
        <v>17</v>
      </c>
      <c r="GM8">
        <v>41</v>
      </c>
      <c r="GN8">
        <v>61</v>
      </c>
      <c r="GO8">
        <v>36</v>
      </c>
      <c r="GP8">
        <v>215</v>
      </c>
      <c r="GQ8">
        <v>112</v>
      </c>
      <c r="GR8">
        <v>442</v>
      </c>
      <c r="GS8">
        <v>299</v>
      </c>
      <c r="GT8">
        <v>442</v>
      </c>
      <c r="GU8">
        <v>2246</v>
      </c>
      <c r="GV8">
        <v>4244</v>
      </c>
      <c r="GW8">
        <v>120</v>
      </c>
      <c r="GX8">
        <v>37</v>
      </c>
      <c r="GY8">
        <v>77</v>
      </c>
      <c r="GZ8">
        <v>40</v>
      </c>
      <c r="HA8">
        <v>59</v>
      </c>
      <c r="HB8">
        <v>17</v>
      </c>
      <c r="HC8">
        <v>208</v>
      </c>
      <c r="HD8">
        <v>709</v>
      </c>
      <c r="HE8">
        <v>815</v>
      </c>
      <c r="HF8">
        <v>892</v>
      </c>
      <c r="HG8">
        <v>1270</v>
      </c>
      <c r="HH8">
        <v>13064</v>
      </c>
      <c r="HI8">
        <v>477</v>
      </c>
      <c r="HJ8">
        <v>226</v>
      </c>
      <c r="HK8">
        <v>109</v>
      </c>
      <c r="HL8">
        <v>77</v>
      </c>
      <c r="HM8">
        <v>218</v>
      </c>
      <c r="HN8">
        <v>39</v>
      </c>
      <c r="HO8">
        <v>11918</v>
      </c>
      <c r="HP8" s="1">
        <v>19106</v>
      </c>
      <c r="HQ8">
        <v>1142</v>
      </c>
      <c r="HR8">
        <v>0</v>
      </c>
      <c r="HS8">
        <v>0</v>
      </c>
      <c r="HT8">
        <v>2</v>
      </c>
      <c r="HU8">
        <v>1</v>
      </c>
      <c r="HV8" s="8">
        <v>477</v>
      </c>
      <c r="HW8" s="8">
        <v>703</v>
      </c>
      <c r="HX8" s="8">
        <v>889</v>
      </c>
      <c r="HY8" s="8">
        <v>1146</v>
      </c>
      <c r="HZ8" s="7">
        <v>3.6512553582363751E-2</v>
      </c>
      <c r="IA8" s="7">
        <f t="shared" si="17"/>
        <v>1.7299448867115739E-2</v>
      </c>
      <c r="IB8" s="7">
        <v>5.3812002449479486E-2</v>
      </c>
      <c r="IC8" s="7">
        <f t="shared" si="0"/>
        <v>1.4237599510104103E-2</v>
      </c>
      <c r="ID8" s="7">
        <f t="shared" si="1"/>
        <v>1.9672382118799753E-2</v>
      </c>
      <c r="IE8" s="7">
        <v>6.8049601959583594E-2</v>
      </c>
      <c r="IF8" s="7">
        <v>8.7721984078383344E-2</v>
      </c>
      <c r="IG8" s="11">
        <f t="shared" si="2"/>
        <v>42</v>
      </c>
      <c r="IH8" s="11">
        <f t="shared" si="3"/>
        <v>20</v>
      </c>
      <c r="II8" s="11">
        <f t="shared" si="4"/>
        <v>16</v>
      </c>
      <c r="IJ8" s="11">
        <f t="shared" si="5"/>
        <v>22</v>
      </c>
      <c r="IK8" s="11">
        <f t="shared" si="6"/>
        <v>61</v>
      </c>
      <c r="IL8" s="11">
        <f t="shared" si="7"/>
        <v>78</v>
      </c>
      <c r="IM8" s="11">
        <f t="shared" si="8"/>
        <v>100</v>
      </c>
      <c r="IN8" s="15">
        <f t="shared" si="9"/>
        <v>0</v>
      </c>
      <c r="IO8" s="15">
        <f t="shared" si="10"/>
        <v>0</v>
      </c>
      <c r="IP8" s="15">
        <f t="shared" si="11"/>
        <v>0</v>
      </c>
      <c r="IQ8" s="19">
        <f>ROUND('Input data'!$B$5+((FW8-1)*'Input data'!$C$5),0)</f>
        <v>15740</v>
      </c>
      <c r="IR8" s="19">
        <f t="shared" si="12"/>
        <v>6296</v>
      </c>
      <c r="IS8" s="19">
        <f t="shared" si="13"/>
        <v>11805</v>
      </c>
      <c r="IT8" s="19">
        <f t="shared" si="14"/>
        <v>19675</v>
      </c>
      <c r="IU8" s="19">
        <f t="shared" si="15"/>
        <v>27545</v>
      </c>
      <c r="IV8" s="26">
        <f>('Input data'!$B$12*12)/'PWD zips'!IR8</f>
        <v>0.13210292249047015</v>
      </c>
      <c r="IW8" s="26">
        <f>('Input data'!$B$12*12)/'PWD zips'!IS8</f>
        <v>7.0454891994917404E-2</v>
      </c>
      <c r="IX8" s="26">
        <f>('Input data'!$B$12*12)/'PWD zips'!IT8</f>
        <v>4.2272935196950447E-2</v>
      </c>
      <c r="IY8" s="26">
        <f>('Input data'!$B$12*12)/'PWD zips'!IU8</f>
        <v>3.019495371210746E-2</v>
      </c>
      <c r="IZ8" s="27">
        <f>('Input data'!$B$13*12)/'PWD zips'!IR8</f>
        <v>0.14765565438373571</v>
      </c>
      <c r="JA8" s="27">
        <f>('Input data'!$B$13*12)/'PWD zips'!IS8</f>
        <v>7.8749682337992372E-2</v>
      </c>
      <c r="JB8" s="27">
        <f>('Input data'!$B$13*12)/'PWD zips'!IT8</f>
        <v>4.7249809402795426E-2</v>
      </c>
      <c r="JC8" s="27">
        <f>('Input data'!$B$13*12)/'PWD zips'!IU8</f>
        <v>3.3749863859139591E-2</v>
      </c>
      <c r="JD8" s="28">
        <f>('Input data'!$B$14*12)/'PWD zips'!IR8</f>
        <v>0.15994917407878018</v>
      </c>
      <c r="JE8" s="28">
        <f>('Input data'!$B$14*12)/'PWD zips'!IS8</f>
        <v>8.5306226175349428E-2</v>
      </c>
      <c r="JF8" s="28">
        <f>('Input data'!$B$14*12)/'PWD zips'!IT8</f>
        <v>5.1183735705209656E-2</v>
      </c>
      <c r="JG8" s="28">
        <f>('Input data'!$B$14*12)/'PWD zips'!IU8</f>
        <v>3.6559811218006895E-2</v>
      </c>
    </row>
    <row r="9" spans="1:267" x14ac:dyDescent="0.25">
      <c r="A9" s="1">
        <v>19107</v>
      </c>
      <c r="B9" s="1">
        <f t="shared" si="16"/>
        <v>0</v>
      </c>
      <c r="C9" t="s">
        <v>138</v>
      </c>
      <c r="D9">
        <v>19107</v>
      </c>
      <c r="E9">
        <v>13881</v>
      </c>
      <c r="F9">
        <v>132</v>
      </c>
      <c r="G9">
        <v>0</v>
      </c>
      <c r="H9">
        <v>0</v>
      </c>
      <c r="I9">
        <v>24</v>
      </c>
      <c r="J9">
        <v>0</v>
      </c>
      <c r="K9">
        <v>0</v>
      </c>
      <c r="L9">
        <v>12</v>
      </c>
      <c r="M9">
        <v>0</v>
      </c>
      <c r="N9">
        <v>0</v>
      </c>
      <c r="O9">
        <v>19</v>
      </c>
      <c r="P9">
        <v>0</v>
      </c>
      <c r="Q9">
        <v>28</v>
      </c>
      <c r="R9">
        <v>49</v>
      </c>
      <c r="S9">
        <v>337</v>
      </c>
      <c r="T9">
        <v>25</v>
      </c>
      <c r="U9">
        <v>0</v>
      </c>
      <c r="V9">
        <v>26</v>
      </c>
      <c r="W9">
        <v>0</v>
      </c>
      <c r="X9">
        <v>0</v>
      </c>
      <c r="Y9">
        <v>30</v>
      </c>
      <c r="Z9">
        <v>0</v>
      </c>
      <c r="AA9">
        <v>0</v>
      </c>
      <c r="AB9">
        <v>62</v>
      </c>
      <c r="AC9">
        <v>32</v>
      </c>
      <c r="AD9">
        <v>57</v>
      </c>
      <c r="AE9">
        <v>315</v>
      </c>
      <c r="AF9">
        <v>28</v>
      </c>
      <c r="AG9">
        <v>11</v>
      </c>
      <c r="AH9">
        <v>50</v>
      </c>
      <c r="AI9">
        <v>0</v>
      </c>
      <c r="AJ9">
        <v>0</v>
      </c>
      <c r="AK9">
        <v>0</v>
      </c>
      <c r="AL9">
        <v>0</v>
      </c>
      <c r="AM9">
        <v>24</v>
      </c>
      <c r="AN9">
        <v>101</v>
      </c>
      <c r="AO9">
        <v>74</v>
      </c>
      <c r="AP9">
        <v>0</v>
      </c>
      <c r="AQ9">
        <v>27</v>
      </c>
      <c r="AR9">
        <v>1631</v>
      </c>
      <c r="AS9">
        <v>474</v>
      </c>
      <c r="AT9">
        <v>101</v>
      </c>
      <c r="AU9">
        <v>46</v>
      </c>
      <c r="AV9">
        <v>18</v>
      </c>
      <c r="AW9">
        <v>7</v>
      </c>
      <c r="AX9">
        <v>67</v>
      </c>
      <c r="AY9">
        <v>7</v>
      </c>
      <c r="AZ9">
        <v>33</v>
      </c>
      <c r="BA9">
        <v>446</v>
      </c>
      <c r="BB9">
        <v>150</v>
      </c>
      <c r="BC9">
        <v>73</v>
      </c>
      <c r="BD9">
        <v>209</v>
      </c>
      <c r="BE9">
        <v>5306</v>
      </c>
      <c r="BF9">
        <v>743</v>
      </c>
      <c r="BG9">
        <v>123</v>
      </c>
      <c r="BH9">
        <v>212</v>
      </c>
      <c r="BI9">
        <v>73</v>
      </c>
      <c r="BJ9">
        <v>104</v>
      </c>
      <c r="BK9">
        <v>99</v>
      </c>
      <c r="BL9">
        <v>0</v>
      </c>
      <c r="BM9">
        <v>82</v>
      </c>
      <c r="BN9">
        <v>602</v>
      </c>
      <c r="BO9">
        <v>507</v>
      </c>
      <c r="BP9">
        <v>840</v>
      </c>
      <c r="BQ9">
        <v>1921</v>
      </c>
      <c r="BR9">
        <v>1752</v>
      </c>
      <c r="BS9">
        <v>74</v>
      </c>
      <c r="BT9">
        <v>52</v>
      </c>
      <c r="BU9">
        <v>24</v>
      </c>
      <c r="BV9">
        <v>29</v>
      </c>
      <c r="BW9">
        <v>11</v>
      </c>
      <c r="BX9">
        <v>35</v>
      </c>
      <c r="BY9">
        <v>20</v>
      </c>
      <c r="BZ9">
        <v>5</v>
      </c>
      <c r="CA9">
        <v>394</v>
      </c>
      <c r="CB9">
        <v>233</v>
      </c>
      <c r="CC9">
        <v>93</v>
      </c>
      <c r="CD9">
        <v>782</v>
      </c>
      <c r="CE9">
        <v>1656</v>
      </c>
      <c r="CF9">
        <v>199</v>
      </c>
      <c r="CG9">
        <v>99</v>
      </c>
      <c r="CH9">
        <v>24</v>
      </c>
      <c r="CI9">
        <v>4</v>
      </c>
      <c r="CJ9">
        <v>17</v>
      </c>
      <c r="CK9">
        <v>24</v>
      </c>
      <c r="CL9">
        <v>0</v>
      </c>
      <c r="CM9">
        <v>34</v>
      </c>
      <c r="CN9">
        <v>339</v>
      </c>
      <c r="CO9">
        <v>155</v>
      </c>
      <c r="CP9">
        <v>247</v>
      </c>
      <c r="CQ9">
        <v>514</v>
      </c>
      <c r="CR9">
        <v>1215</v>
      </c>
      <c r="CS9">
        <v>39</v>
      </c>
      <c r="CT9">
        <v>119</v>
      </c>
      <c r="CU9">
        <v>10</v>
      </c>
      <c r="CV9">
        <v>97</v>
      </c>
      <c r="CW9">
        <v>5</v>
      </c>
      <c r="CX9">
        <v>40</v>
      </c>
      <c r="CY9">
        <v>0</v>
      </c>
      <c r="CZ9">
        <v>18</v>
      </c>
      <c r="DA9">
        <v>145</v>
      </c>
      <c r="DB9">
        <v>21</v>
      </c>
      <c r="DC9">
        <v>65</v>
      </c>
      <c r="DD9">
        <v>656</v>
      </c>
      <c r="DE9">
        <v>733</v>
      </c>
      <c r="DF9">
        <v>60</v>
      </c>
      <c r="DG9">
        <v>88</v>
      </c>
      <c r="DH9">
        <v>24</v>
      </c>
      <c r="DI9">
        <v>32</v>
      </c>
      <c r="DJ9">
        <v>7</v>
      </c>
      <c r="DK9">
        <v>49</v>
      </c>
      <c r="DL9">
        <v>8</v>
      </c>
      <c r="DM9">
        <v>22</v>
      </c>
      <c r="DN9">
        <v>102</v>
      </c>
      <c r="DO9">
        <v>24</v>
      </c>
      <c r="DP9">
        <v>46</v>
      </c>
      <c r="DQ9">
        <v>271</v>
      </c>
      <c r="DR9">
        <v>804</v>
      </c>
      <c r="DS9">
        <v>9</v>
      </c>
      <c r="DT9">
        <v>109</v>
      </c>
      <c r="DU9">
        <v>86</v>
      </c>
      <c r="DV9">
        <v>76</v>
      </c>
      <c r="DW9">
        <v>29</v>
      </c>
      <c r="DX9">
        <v>24</v>
      </c>
      <c r="DY9">
        <v>12</v>
      </c>
      <c r="DZ9">
        <v>5</v>
      </c>
      <c r="EA9">
        <v>178</v>
      </c>
      <c r="EB9">
        <v>88</v>
      </c>
      <c r="EC9">
        <v>118</v>
      </c>
      <c r="ED9">
        <v>70</v>
      </c>
      <c r="EE9">
        <v>8459</v>
      </c>
      <c r="EF9">
        <v>890</v>
      </c>
      <c r="EG9">
        <v>559</v>
      </c>
      <c r="EH9">
        <v>194</v>
      </c>
      <c r="EI9">
        <v>190</v>
      </c>
      <c r="EJ9">
        <v>355</v>
      </c>
      <c r="EK9">
        <v>437</v>
      </c>
      <c r="EL9">
        <v>457</v>
      </c>
      <c r="EM9">
        <v>278</v>
      </c>
      <c r="EN9">
        <v>169</v>
      </c>
      <c r="EO9">
        <v>602</v>
      </c>
      <c r="EP9">
        <v>783</v>
      </c>
      <c r="EQ9">
        <v>936</v>
      </c>
      <c r="ER9">
        <v>553</v>
      </c>
      <c r="ES9">
        <v>565</v>
      </c>
      <c r="ET9">
        <v>509</v>
      </c>
      <c r="EU9">
        <v>982</v>
      </c>
      <c r="EV9">
        <v>8459</v>
      </c>
      <c r="EW9">
        <v>465</v>
      </c>
      <c r="EX9">
        <v>7994</v>
      </c>
      <c r="EY9">
        <v>8459</v>
      </c>
      <c r="EZ9">
        <v>254</v>
      </c>
      <c r="FA9">
        <v>8205</v>
      </c>
      <c r="FB9">
        <v>8459</v>
      </c>
      <c r="FC9">
        <v>990</v>
      </c>
      <c r="FD9">
        <v>7469</v>
      </c>
      <c r="FE9">
        <v>8184</v>
      </c>
      <c r="FF9">
        <v>33987</v>
      </c>
      <c r="FG9">
        <v>61494</v>
      </c>
      <c r="FH9">
        <v>106317</v>
      </c>
      <c r="FI9">
        <v>257496</v>
      </c>
      <c r="FJ9">
        <v>451999</v>
      </c>
      <c r="FK9">
        <v>95590</v>
      </c>
      <c r="FL9">
        <v>8459</v>
      </c>
      <c r="FM9">
        <v>982</v>
      </c>
      <c r="FN9">
        <v>511</v>
      </c>
      <c r="FO9">
        <v>471</v>
      </c>
      <c r="FP9">
        <v>7477</v>
      </c>
      <c r="FQ9">
        <v>1059</v>
      </c>
      <c r="FR9">
        <v>6418</v>
      </c>
      <c r="FS9">
        <v>8459</v>
      </c>
      <c r="FT9">
        <v>1541</v>
      </c>
      <c r="FU9">
        <v>6918</v>
      </c>
      <c r="FV9">
        <v>1.58</v>
      </c>
      <c r="FW9">
        <v>2.04</v>
      </c>
      <c r="FX9">
        <v>1.48</v>
      </c>
      <c r="FY9">
        <v>8459</v>
      </c>
      <c r="FZ9">
        <v>4848</v>
      </c>
      <c r="GA9">
        <v>829</v>
      </c>
      <c r="GB9">
        <v>49</v>
      </c>
      <c r="GC9">
        <v>2000</v>
      </c>
      <c r="GD9">
        <v>31</v>
      </c>
      <c r="GE9">
        <v>86</v>
      </c>
      <c r="GF9">
        <v>616</v>
      </c>
      <c r="GG9">
        <v>81</v>
      </c>
      <c r="GH9">
        <v>535</v>
      </c>
      <c r="GI9">
        <v>8459</v>
      </c>
      <c r="GJ9">
        <v>1541</v>
      </c>
      <c r="GK9">
        <v>26</v>
      </c>
      <c r="GL9">
        <v>24</v>
      </c>
      <c r="GM9">
        <v>14</v>
      </c>
      <c r="GN9">
        <v>0</v>
      </c>
      <c r="GO9">
        <v>5</v>
      </c>
      <c r="GP9">
        <v>97</v>
      </c>
      <c r="GQ9">
        <v>125</v>
      </c>
      <c r="GR9">
        <v>269</v>
      </c>
      <c r="GS9">
        <v>235</v>
      </c>
      <c r="GT9">
        <v>189</v>
      </c>
      <c r="GU9">
        <v>557</v>
      </c>
      <c r="GV9">
        <v>6918</v>
      </c>
      <c r="GW9">
        <v>538</v>
      </c>
      <c r="GX9">
        <v>302</v>
      </c>
      <c r="GY9">
        <v>545</v>
      </c>
      <c r="GZ9">
        <v>194</v>
      </c>
      <c r="HA9">
        <v>185</v>
      </c>
      <c r="HB9">
        <v>695</v>
      </c>
      <c r="HC9">
        <v>779</v>
      </c>
      <c r="HD9">
        <v>1116</v>
      </c>
      <c r="HE9">
        <v>701</v>
      </c>
      <c r="HF9">
        <v>929</v>
      </c>
      <c r="HG9">
        <v>934</v>
      </c>
      <c r="HH9">
        <v>13881</v>
      </c>
      <c r="HI9">
        <v>1651</v>
      </c>
      <c r="HJ9">
        <v>1228</v>
      </c>
      <c r="HK9">
        <v>329</v>
      </c>
      <c r="HL9">
        <v>180</v>
      </c>
      <c r="HM9">
        <v>427</v>
      </c>
      <c r="HN9">
        <v>223</v>
      </c>
      <c r="HO9">
        <v>9843</v>
      </c>
      <c r="HP9" s="1">
        <v>19107</v>
      </c>
      <c r="HQ9">
        <v>959</v>
      </c>
      <c r="HR9">
        <v>3</v>
      </c>
      <c r="HS9">
        <v>15</v>
      </c>
      <c r="HT9">
        <v>16</v>
      </c>
      <c r="HU9">
        <v>0</v>
      </c>
      <c r="HV9" s="8">
        <v>1651</v>
      </c>
      <c r="HW9" s="8">
        <v>2879</v>
      </c>
      <c r="HX9" s="8">
        <v>3388</v>
      </c>
      <c r="HY9" s="8">
        <v>4038</v>
      </c>
      <c r="HZ9" s="7">
        <v>0.11893955766875586</v>
      </c>
      <c r="IA9" s="7">
        <f t="shared" si="17"/>
        <v>8.8466248829335056E-2</v>
      </c>
      <c r="IB9" s="7">
        <v>0.20740580649809093</v>
      </c>
      <c r="IC9" s="7">
        <f t="shared" si="0"/>
        <v>3.666882789424393E-2</v>
      </c>
      <c r="ID9" s="7">
        <f t="shared" si="1"/>
        <v>4.6826597507384195E-2</v>
      </c>
      <c r="IE9" s="7">
        <v>0.24407463439233484</v>
      </c>
      <c r="IF9" s="7">
        <v>0.29090123189971906</v>
      </c>
      <c r="IG9" s="11">
        <f t="shared" si="2"/>
        <v>114</v>
      </c>
      <c r="IH9" s="11">
        <f t="shared" si="3"/>
        <v>85</v>
      </c>
      <c r="II9" s="11">
        <f t="shared" si="4"/>
        <v>35</v>
      </c>
      <c r="IJ9" s="11">
        <f t="shared" si="5"/>
        <v>45</v>
      </c>
      <c r="IK9" s="11">
        <f t="shared" si="6"/>
        <v>199</v>
      </c>
      <c r="IL9" s="11">
        <f t="shared" si="7"/>
        <v>234</v>
      </c>
      <c r="IM9" s="11">
        <f t="shared" si="8"/>
        <v>279</v>
      </c>
      <c r="IN9" s="15">
        <f t="shared" si="9"/>
        <v>1.507537688442211E-2</v>
      </c>
      <c r="IO9" s="15">
        <f t="shared" si="10"/>
        <v>1.507537688442211E-2</v>
      </c>
      <c r="IP9" s="15">
        <f t="shared" si="11"/>
        <v>1.0752688172043012E-2</v>
      </c>
      <c r="IQ9" s="19">
        <f>ROUND('Input data'!$B$5+((FW9-1)*'Input data'!$C$5),0)</f>
        <v>17602</v>
      </c>
      <c r="IR9" s="19">
        <f t="shared" si="12"/>
        <v>7041</v>
      </c>
      <c r="IS9" s="19">
        <f t="shared" si="13"/>
        <v>13202</v>
      </c>
      <c r="IT9" s="19">
        <f t="shared" si="14"/>
        <v>22003</v>
      </c>
      <c r="IU9" s="19">
        <f t="shared" si="15"/>
        <v>30804</v>
      </c>
      <c r="IV9" s="26">
        <f>('Input data'!$B$12*12)/'PWD zips'!IR9</f>
        <v>0.11812526629740094</v>
      </c>
      <c r="IW9" s="26">
        <f>('Input data'!$B$12*12)/'PWD zips'!IS9</f>
        <v>6.2999545523405545E-2</v>
      </c>
      <c r="IX9" s="26">
        <f>('Input data'!$B$12*12)/'PWD zips'!IT9</f>
        <v>3.7800299959096485E-2</v>
      </c>
      <c r="IY9" s="26">
        <f>('Input data'!$B$12*12)/'PWD zips'!IU9</f>
        <v>2.700038955979743E-2</v>
      </c>
      <c r="IZ9" s="27">
        <f>('Input data'!$B$13*12)/'PWD zips'!IR9</f>
        <v>0.13203238176395399</v>
      </c>
      <c r="JA9" s="27">
        <f>('Input data'!$B$13*12)/'PWD zips'!IS9</f>
        <v>7.0416603544917439E-2</v>
      </c>
      <c r="JB9" s="27">
        <f>('Input data'!$B$13*12)/'PWD zips'!IT9</f>
        <v>4.2250602190610373E-2</v>
      </c>
      <c r="JC9" s="27">
        <f>('Input data'!$B$13*12)/'PWD zips'!IU9</f>
        <v>3.0179197506817294E-2</v>
      </c>
      <c r="JD9" s="28">
        <f>('Input data'!$B$14*12)/'PWD zips'!IR9</f>
        <v>0.14302513847464848</v>
      </c>
      <c r="JE9" s="28">
        <f>('Input data'!$B$14*12)/'PWD zips'!IS9</f>
        <v>7.6279351613391902E-2</v>
      </c>
      <c r="JF9" s="28">
        <f>('Input data'!$B$14*12)/'PWD zips'!IT9</f>
        <v>4.5768304322137889E-2</v>
      </c>
      <c r="JG9" s="28">
        <f>('Input data'!$B$14*12)/'PWD zips'!IU9</f>
        <v>3.2691858200233737E-2</v>
      </c>
    </row>
    <row r="10" spans="1:267" x14ac:dyDescent="0.25">
      <c r="A10" s="1">
        <v>19111</v>
      </c>
      <c r="B10" s="1">
        <f t="shared" si="16"/>
        <v>0</v>
      </c>
      <c r="C10" t="s">
        <v>139</v>
      </c>
      <c r="D10">
        <v>19111</v>
      </c>
      <c r="E10">
        <v>67918</v>
      </c>
      <c r="F10">
        <v>5659</v>
      </c>
      <c r="G10">
        <v>513</v>
      </c>
      <c r="H10">
        <v>470</v>
      </c>
      <c r="I10">
        <v>267</v>
      </c>
      <c r="J10">
        <v>295</v>
      </c>
      <c r="K10">
        <v>622</v>
      </c>
      <c r="L10">
        <v>632</v>
      </c>
      <c r="M10">
        <v>133</v>
      </c>
      <c r="N10">
        <v>11</v>
      </c>
      <c r="O10">
        <v>1270</v>
      </c>
      <c r="P10">
        <v>764</v>
      </c>
      <c r="Q10">
        <v>289</v>
      </c>
      <c r="R10">
        <v>393</v>
      </c>
      <c r="S10">
        <v>4576</v>
      </c>
      <c r="T10">
        <v>363</v>
      </c>
      <c r="U10">
        <v>228</v>
      </c>
      <c r="V10">
        <v>343</v>
      </c>
      <c r="W10">
        <v>454</v>
      </c>
      <c r="X10">
        <v>263</v>
      </c>
      <c r="Y10">
        <v>263</v>
      </c>
      <c r="Z10">
        <v>73</v>
      </c>
      <c r="AA10">
        <v>341</v>
      </c>
      <c r="AB10">
        <v>1127</v>
      </c>
      <c r="AC10">
        <v>237</v>
      </c>
      <c r="AD10">
        <v>422</v>
      </c>
      <c r="AE10">
        <v>6782</v>
      </c>
      <c r="AF10">
        <v>437</v>
      </c>
      <c r="AG10">
        <v>569</v>
      </c>
      <c r="AH10">
        <v>127</v>
      </c>
      <c r="AI10">
        <v>484</v>
      </c>
      <c r="AJ10">
        <v>413</v>
      </c>
      <c r="AK10">
        <v>428</v>
      </c>
      <c r="AL10">
        <v>106</v>
      </c>
      <c r="AM10">
        <v>60</v>
      </c>
      <c r="AN10">
        <v>1651</v>
      </c>
      <c r="AO10">
        <v>1117</v>
      </c>
      <c r="AP10">
        <v>483</v>
      </c>
      <c r="AQ10">
        <v>907</v>
      </c>
      <c r="AR10">
        <v>4518</v>
      </c>
      <c r="AS10">
        <v>320</v>
      </c>
      <c r="AT10">
        <v>314</v>
      </c>
      <c r="AU10">
        <v>195</v>
      </c>
      <c r="AV10">
        <v>212</v>
      </c>
      <c r="AW10">
        <v>85</v>
      </c>
      <c r="AX10">
        <v>499</v>
      </c>
      <c r="AY10">
        <v>43</v>
      </c>
      <c r="AZ10">
        <v>64</v>
      </c>
      <c r="BA10">
        <v>1153</v>
      </c>
      <c r="BB10">
        <v>637</v>
      </c>
      <c r="BC10">
        <v>267</v>
      </c>
      <c r="BD10">
        <v>729</v>
      </c>
      <c r="BE10">
        <v>9874</v>
      </c>
      <c r="BF10">
        <v>685</v>
      </c>
      <c r="BG10">
        <v>339</v>
      </c>
      <c r="BH10">
        <v>237</v>
      </c>
      <c r="BI10">
        <v>247</v>
      </c>
      <c r="BJ10">
        <v>270</v>
      </c>
      <c r="BK10">
        <v>496</v>
      </c>
      <c r="BL10">
        <v>100</v>
      </c>
      <c r="BM10">
        <v>359</v>
      </c>
      <c r="BN10">
        <v>2132</v>
      </c>
      <c r="BO10">
        <v>2210</v>
      </c>
      <c r="BP10">
        <v>909</v>
      </c>
      <c r="BQ10">
        <v>1890</v>
      </c>
      <c r="BR10">
        <v>9653</v>
      </c>
      <c r="BS10">
        <v>684</v>
      </c>
      <c r="BT10">
        <v>441</v>
      </c>
      <c r="BU10">
        <v>440</v>
      </c>
      <c r="BV10">
        <v>418</v>
      </c>
      <c r="BW10">
        <v>343</v>
      </c>
      <c r="BX10">
        <v>637</v>
      </c>
      <c r="BY10">
        <v>183</v>
      </c>
      <c r="BZ10">
        <v>308</v>
      </c>
      <c r="CA10">
        <v>1829</v>
      </c>
      <c r="CB10">
        <v>1673</v>
      </c>
      <c r="CC10">
        <v>697</v>
      </c>
      <c r="CD10">
        <v>2000</v>
      </c>
      <c r="CE10">
        <v>7514</v>
      </c>
      <c r="CF10">
        <v>320</v>
      </c>
      <c r="CG10">
        <v>343</v>
      </c>
      <c r="CH10">
        <v>311</v>
      </c>
      <c r="CI10">
        <v>296</v>
      </c>
      <c r="CJ10">
        <v>279</v>
      </c>
      <c r="CK10">
        <v>238</v>
      </c>
      <c r="CL10">
        <v>72</v>
      </c>
      <c r="CM10">
        <v>153</v>
      </c>
      <c r="CN10">
        <v>1302</v>
      </c>
      <c r="CO10">
        <v>1138</v>
      </c>
      <c r="CP10">
        <v>686</v>
      </c>
      <c r="CQ10">
        <v>2376</v>
      </c>
      <c r="CR10">
        <v>8280</v>
      </c>
      <c r="CS10">
        <v>503</v>
      </c>
      <c r="CT10">
        <v>393</v>
      </c>
      <c r="CU10">
        <v>136</v>
      </c>
      <c r="CV10">
        <v>193</v>
      </c>
      <c r="CW10">
        <v>160</v>
      </c>
      <c r="CX10">
        <v>231</v>
      </c>
      <c r="CY10">
        <v>183</v>
      </c>
      <c r="CZ10">
        <v>157</v>
      </c>
      <c r="DA10">
        <v>1481</v>
      </c>
      <c r="DB10">
        <v>1296</v>
      </c>
      <c r="DC10">
        <v>967</v>
      </c>
      <c r="DD10">
        <v>2580</v>
      </c>
      <c r="DE10">
        <v>6590</v>
      </c>
      <c r="DF10">
        <v>333</v>
      </c>
      <c r="DG10">
        <v>206</v>
      </c>
      <c r="DH10">
        <v>319</v>
      </c>
      <c r="DI10">
        <v>169</v>
      </c>
      <c r="DJ10">
        <v>213</v>
      </c>
      <c r="DK10">
        <v>203</v>
      </c>
      <c r="DL10">
        <v>70</v>
      </c>
      <c r="DM10">
        <v>121</v>
      </c>
      <c r="DN10">
        <v>1276</v>
      </c>
      <c r="DO10">
        <v>1391</v>
      </c>
      <c r="DP10">
        <v>816</v>
      </c>
      <c r="DQ10">
        <v>1473</v>
      </c>
      <c r="DR10">
        <v>4472</v>
      </c>
      <c r="DS10">
        <v>361</v>
      </c>
      <c r="DT10">
        <v>124</v>
      </c>
      <c r="DU10">
        <v>364</v>
      </c>
      <c r="DV10">
        <v>224</v>
      </c>
      <c r="DW10">
        <v>240</v>
      </c>
      <c r="DX10">
        <v>160</v>
      </c>
      <c r="DY10">
        <v>93</v>
      </c>
      <c r="DZ10">
        <v>84</v>
      </c>
      <c r="EA10">
        <v>955</v>
      </c>
      <c r="EB10">
        <v>1004</v>
      </c>
      <c r="EC10">
        <v>202</v>
      </c>
      <c r="ED10">
        <v>661</v>
      </c>
      <c r="EE10">
        <v>25828</v>
      </c>
      <c r="EF10">
        <v>1923</v>
      </c>
      <c r="EG10">
        <v>1448</v>
      </c>
      <c r="EH10">
        <v>1318</v>
      </c>
      <c r="EI10">
        <v>744</v>
      </c>
      <c r="EJ10">
        <v>848</v>
      </c>
      <c r="EK10">
        <v>1667</v>
      </c>
      <c r="EL10">
        <v>1149</v>
      </c>
      <c r="EM10">
        <v>1330</v>
      </c>
      <c r="EN10">
        <v>988</v>
      </c>
      <c r="EO10">
        <v>2455</v>
      </c>
      <c r="EP10">
        <v>2587</v>
      </c>
      <c r="EQ10">
        <v>3355</v>
      </c>
      <c r="ER10">
        <v>2259</v>
      </c>
      <c r="ES10">
        <v>1346</v>
      </c>
      <c r="ET10">
        <v>1229</v>
      </c>
      <c r="EU10">
        <v>1182</v>
      </c>
      <c r="EV10">
        <v>25828</v>
      </c>
      <c r="EW10">
        <v>2107</v>
      </c>
      <c r="EX10">
        <v>23721</v>
      </c>
      <c r="EY10">
        <v>25828</v>
      </c>
      <c r="EZ10">
        <v>1222</v>
      </c>
      <c r="FA10">
        <v>24606</v>
      </c>
      <c r="FB10">
        <v>25828</v>
      </c>
      <c r="FC10">
        <v>6097</v>
      </c>
      <c r="FD10">
        <v>19731</v>
      </c>
      <c r="FE10">
        <v>11589</v>
      </c>
      <c r="FF10">
        <v>34767</v>
      </c>
      <c r="FG10">
        <v>55725</v>
      </c>
      <c r="FH10">
        <v>86771</v>
      </c>
      <c r="FI10">
        <v>177887</v>
      </c>
      <c r="FJ10">
        <v>303262</v>
      </c>
      <c r="FK10">
        <v>63002</v>
      </c>
      <c r="FL10">
        <v>25828</v>
      </c>
      <c r="FM10">
        <v>5754</v>
      </c>
      <c r="FN10">
        <v>2333</v>
      </c>
      <c r="FO10">
        <v>3421</v>
      </c>
      <c r="FP10">
        <v>20074</v>
      </c>
      <c r="FQ10">
        <v>1982</v>
      </c>
      <c r="FR10">
        <v>18092</v>
      </c>
      <c r="FS10">
        <v>25828</v>
      </c>
      <c r="FT10">
        <v>14305</v>
      </c>
      <c r="FU10">
        <v>11523</v>
      </c>
      <c r="FV10">
        <v>2.63</v>
      </c>
      <c r="FW10">
        <v>2.79</v>
      </c>
      <c r="FX10">
        <v>2.4300000000000002</v>
      </c>
      <c r="FY10">
        <v>25828</v>
      </c>
      <c r="FZ10">
        <v>14061</v>
      </c>
      <c r="GA10">
        <v>6449</v>
      </c>
      <c r="GB10">
        <v>123</v>
      </c>
      <c r="GC10">
        <v>2070</v>
      </c>
      <c r="GD10">
        <v>0</v>
      </c>
      <c r="GE10">
        <v>1959</v>
      </c>
      <c r="GF10">
        <v>1166</v>
      </c>
      <c r="GG10">
        <v>504</v>
      </c>
      <c r="GH10">
        <v>662</v>
      </c>
      <c r="GI10">
        <v>25828</v>
      </c>
      <c r="GJ10">
        <v>14305</v>
      </c>
      <c r="GK10">
        <v>301</v>
      </c>
      <c r="GL10">
        <v>149</v>
      </c>
      <c r="GM10">
        <v>315</v>
      </c>
      <c r="GN10">
        <v>542</v>
      </c>
      <c r="GO10">
        <v>279</v>
      </c>
      <c r="GP10">
        <v>1221</v>
      </c>
      <c r="GQ10">
        <v>1748</v>
      </c>
      <c r="GR10">
        <v>2770</v>
      </c>
      <c r="GS10">
        <v>2133</v>
      </c>
      <c r="GT10">
        <v>2861</v>
      </c>
      <c r="GU10">
        <v>1986</v>
      </c>
      <c r="GV10">
        <v>11523</v>
      </c>
      <c r="GW10">
        <v>787</v>
      </c>
      <c r="GX10">
        <v>686</v>
      </c>
      <c r="GY10">
        <v>1133</v>
      </c>
      <c r="GZ10">
        <v>776</v>
      </c>
      <c r="HA10">
        <v>465</v>
      </c>
      <c r="HB10">
        <v>1294</v>
      </c>
      <c r="HC10">
        <v>1719</v>
      </c>
      <c r="HD10">
        <v>2272</v>
      </c>
      <c r="HE10">
        <v>1222</v>
      </c>
      <c r="HF10">
        <v>744</v>
      </c>
      <c r="HG10">
        <v>425</v>
      </c>
      <c r="HH10">
        <v>67918</v>
      </c>
      <c r="HI10">
        <v>4519</v>
      </c>
      <c r="HJ10">
        <v>6166</v>
      </c>
      <c r="HK10">
        <v>2992</v>
      </c>
      <c r="HL10">
        <v>2888</v>
      </c>
      <c r="HM10">
        <v>4843</v>
      </c>
      <c r="HN10">
        <v>1658</v>
      </c>
      <c r="HO10">
        <v>44852</v>
      </c>
      <c r="HP10" s="1">
        <v>19111</v>
      </c>
      <c r="HQ10">
        <v>18316</v>
      </c>
      <c r="HR10">
        <v>291</v>
      </c>
      <c r="HS10">
        <v>97</v>
      </c>
      <c r="HT10">
        <v>476</v>
      </c>
      <c r="HU10">
        <v>115</v>
      </c>
      <c r="HV10" s="8">
        <v>4519</v>
      </c>
      <c r="HW10" s="8">
        <v>10685</v>
      </c>
      <c r="HX10" s="8">
        <v>16565</v>
      </c>
      <c r="HY10" s="8">
        <v>23066</v>
      </c>
      <c r="HZ10" s="7">
        <v>6.6536117082364024E-2</v>
      </c>
      <c r="IA10" s="7">
        <f t="shared" si="17"/>
        <v>9.0785947760534766E-2</v>
      </c>
      <c r="IB10" s="7">
        <v>0.15732206484289879</v>
      </c>
      <c r="IC10" s="7">
        <f t="shared" si="0"/>
        <v>8.6574987484908272E-2</v>
      </c>
      <c r="ID10" s="7">
        <f t="shared" si="1"/>
        <v>9.5718366265202151E-2</v>
      </c>
      <c r="IE10" s="7">
        <v>0.24389705232780706</v>
      </c>
      <c r="IF10" s="7">
        <v>0.3396154185930092</v>
      </c>
      <c r="IG10" s="11">
        <f t="shared" si="2"/>
        <v>1219</v>
      </c>
      <c r="IH10" s="11">
        <f t="shared" si="3"/>
        <v>1663</v>
      </c>
      <c r="II10" s="11">
        <f t="shared" si="4"/>
        <v>1586</v>
      </c>
      <c r="IJ10" s="11">
        <f t="shared" si="5"/>
        <v>1753</v>
      </c>
      <c r="IK10" s="11">
        <f t="shared" si="6"/>
        <v>2882</v>
      </c>
      <c r="IL10" s="11">
        <f t="shared" si="7"/>
        <v>4467</v>
      </c>
      <c r="IM10" s="11">
        <f t="shared" si="8"/>
        <v>6220</v>
      </c>
      <c r="IN10" s="15">
        <f t="shared" si="9"/>
        <v>0.10097154753643303</v>
      </c>
      <c r="IO10" s="15">
        <f t="shared" si="10"/>
        <v>0.10097154753643303</v>
      </c>
      <c r="IP10" s="15">
        <f t="shared" si="11"/>
        <v>4.6784565916398714E-2</v>
      </c>
      <c r="IQ10" s="19">
        <f>ROUND('Input data'!$B$5+((FW10-1)*'Input data'!$C$5),0)</f>
        <v>21007</v>
      </c>
      <c r="IR10" s="19">
        <f t="shared" si="12"/>
        <v>8403</v>
      </c>
      <c r="IS10" s="19">
        <f t="shared" si="13"/>
        <v>15755</v>
      </c>
      <c r="IT10" s="19">
        <f t="shared" si="14"/>
        <v>26259</v>
      </c>
      <c r="IU10" s="19">
        <f t="shared" si="15"/>
        <v>36762</v>
      </c>
      <c r="IV10" s="26">
        <f>('Input data'!$B$12*12)/'PWD zips'!IR10</f>
        <v>9.8978936094252054E-2</v>
      </c>
      <c r="IW10" s="26">
        <f>('Input data'!$B$12*12)/'PWD zips'!IS10</f>
        <v>5.2790860044430343E-2</v>
      </c>
      <c r="IX10" s="26">
        <f>('Input data'!$B$12*12)/'PWD zips'!IT10</f>
        <v>3.1673711870215927E-2</v>
      </c>
      <c r="IY10" s="26">
        <f>('Input data'!$B$12*12)/'PWD zips'!IU10</f>
        <v>2.2624449159458136E-2</v>
      </c>
      <c r="IZ10" s="27">
        <f>('Input data'!$B$13*12)/'PWD zips'!IR10</f>
        <v>0.11063191717243841</v>
      </c>
      <c r="JA10" s="27">
        <f>('Input data'!$B$13*12)/'PWD zips'!IS10</f>
        <v>5.9006029831799429E-2</v>
      </c>
      <c r="JB10" s="27">
        <f>('Input data'!$B$13*12)/'PWD zips'!IT10</f>
        <v>3.5402719067748202E-2</v>
      </c>
      <c r="JC10" s="27">
        <f>('Input data'!$B$13*12)/'PWD zips'!IU10</f>
        <v>2.5288069201893259E-2</v>
      </c>
      <c r="JD10" s="28">
        <f>('Input data'!$B$14*12)/'PWD zips'!IR10</f>
        <v>0.11984291324526954</v>
      </c>
      <c r="JE10" s="28">
        <f>('Input data'!$B$14*12)/'PWD zips'!IS10</f>
        <v>6.3918755950491901E-2</v>
      </c>
      <c r="JF10" s="28">
        <f>('Input data'!$B$14*12)/'PWD zips'!IT10</f>
        <v>3.8350279904032898E-2</v>
      </c>
      <c r="JG10" s="28">
        <f>('Input data'!$B$14*12)/'PWD zips'!IU10</f>
        <v>2.7393504161906314E-2</v>
      </c>
    </row>
    <row r="11" spans="1:267" x14ac:dyDescent="0.25">
      <c r="A11" s="1">
        <v>19114</v>
      </c>
      <c r="B11" s="1">
        <f t="shared" si="16"/>
        <v>0</v>
      </c>
      <c r="C11" t="s">
        <v>140</v>
      </c>
      <c r="D11">
        <v>19114</v>
      </c>
      <c r="E11">
        <v>31468</v>
      </c>
      <c r="F11">
        <v>2310</v>
      </c>
      <c r="G11">
        <v>310</v>
      </c>
      <c r="H11">
        <v>0</v>
      </c>
      <c r="I11">
        <v>65</v>
      </c>
      <c r="J11">
        <v>131</v>
      </c>
      <c r="K11">
        <v>190</v>
      </c>
      <c r="L11">
        <v>0</v>
      </c>
      <c r="M11">
        <v>97</v>
      </c>
      <c r="N11">
        <v>27</v>
      </c>
      <c r="O11">
        <v>371</v>
      </c>
      <c r="P11">
        <v>534</v>
      </c>
      <c r="Q11">
        <v>184</v>
      </c>
      <c r="R11">
        <v>401</v>
      </c>
      <c r="S11">
        <v>2206</v>
      </c>
      <c r="T11">
        <v>144</v>
      </c>
      <c r="U11">
        <v>0</v>
      </c>
      <c r="V11">
        <v>90</v>
      </c>
      <c r="W11">
        <v>106</v>
      </c>
      <c r="X11">
        <v>101</v>
      </c>
      <c r="Y11">
        <v>64</v>
      </c>
      <c r="Z11">
        <v>21</v>
      </c>
      <c r="AA11">
        <v>0</v>
      </c>
      <c r="AB11">
        <v>577</v>
      </c>
      <c r="AC11">
        <v>344</v>
      </c>
      <c r="AD11">
        <v>401</v>
      </c>
      <c r="AE11">
        <v>1962</v>
      </c>
      <c r="AF11">
        <v>15</v>
      </c>
      <c r="AG11">
        <v>9</v>
      </c>
      <c r="AH11">
        <v>259</v>
      </c>
      <c r="AI11">
        <v>57</v>
      </c>
      <c r="AJ11">
        <v>85</v>
      </c>
      <c r="AK11">
        <v>54</v>
      </c>
      <c r="AL11">
        <v>57</v>
      </c>
      <c r="AM11">
        <v>4</v>
      </c>
      <c r="AN11">
        <v>162</v>
      </c>
      <c r="AO11">
        <v>596</v>
      </c>
      <c r="AP11">
        <v>136</v>
      </c>
      <c r="AQ11">
        <v>528</v>
      </c>
      <c r="AR11">
        <v>1357</v>
      </c>
      <c r="AS11">
        <v>44</v>
      </c>
      <c r="AT11">
        <v>2</v>
      </c>
      <c r="AU11">
        <v>157</v>
      </c>
      <c r="AV11">
        <v>86</v>
      </c>
      <c r="AW11">
        <v>58</v>
      </c>
      <c r="AX11">
        <v>30</v>
      </c>
      <c r="AY11">
        <v>48</v>
      </c>
      <c r="AZ11">
        <v>8</v>
      </c>
      <c r="BA11">
        <v>240</v>
      </c>
      <c r="BB11">
        <v>150</v>
      </c>
      <c r="BC11">
        <v>128</v>
      </c>
      <c r="BD11">
        <v>406</v>
      </c>
      <c r="BE11">
        <v>4980</v>
      </c>
      <c r="BF11">
        <v>314</v>
      </c>
      <c r="BG11">
        <v>38</v>
      </c>
      <c r="BH11">
        <v>109</v>
      </c>
      <c r="BI11">
        <v>176</v>
      </c>
      <c r="BJ11">
        <v>171</v>
      </c>
      <c r="BK11">
        <v>242</v>
      </c>
      <c r="BL11">
        <v>112</v>
      </c>
      <c r="BM11">
        <v>11</v>
      </c>
      <c r="BN11">
        <v>579</v>
      </c>
      <c r="BO11">
        <v>841</v>
      </c>
      <c r="BP11">
        <v>659</v>
      </c>
      <c r="BQ11">
        <v>1728</v>
      </c>
      <c r="BR11">
        <v>4448</v>
      </c>
      <c r="BS11">
        <v>72</v>
      </c>
      <c r="BT11">
        <v>65</v>
      </c>
      <c r="BU11">
        <v>159</v>
      </c>
      <c r="BV11">
        <v>42</v>
      </c>
      <c r="BW11">
        <v>176</v>
      </c>
      <c r="BX11">
        <v>63</v>
      </c>
      <c r="BY11">
        <v>32</v>
      </c>
      <c r="BZ11">
        <v>9</v>
      </c>
      <c r="CA11">
        <v>540</v>
      </c>
      <c r="CB11">
        <v>1082</v>
      </c>
      <c r="CC11">
        <v>725</v>
      </c>
      <c r="CD11">
        <v>1483</v>
      </c>
      <c r="CE11">
        <v>3393</v>
      </c>
      <c r="CF11">
        <v>164</v>
      </c>
      <c r="CG11">
        <v>24</v>
      </c>
      <c r="CH11">
        <v>54</v>
      </c>
      <c r="CI11">
        <v>80</v>
      </c>
      <c r="CJ11">
        <v>216</v>
      </c>
      <c r="CK11">
        <v>39</v>
      </c>
      <c r="CL11">
        <v>69</v>
      </c>
      <c r="CM11">
        <v>29</v>
      </c>
      <c r="CN11">
        <v>327</v>
      </c>
      <c r="CO11">
        <v>653</v>
      </c>
      <c r="CP11">
        <v>280</v>
      </c>
      <c r="CQ11">
        <v>1458</v>
      </c>
      <c r="CR11">
        <v>4944</v>
      </c>
      <c r="CS11">
        <v>116</v>
      </c>
      <c r="CT11">
        <v>46</v>
      </c>
      <c r="CU11">
        <v>155</v>
      </c>
      <c r="CV11">
        <v>111</v>
      </c>
      <c r="CW11">
        <v>188</v>
      </c>
      <c r="CX11">
        <v>15</v>
      </c>
      <c r="CY11">
        <v>48</v>
      </c>
      <c r="CZ11">
        <v>89</v>
      </c>
      <c r="DA11">
        <v>893</v>
      </c>
      <c r="DB11">
        <v>672</v>
      </c>
      <c r="DC11">
        <v>770</v>
      </c>
      <c r="DD11">
        <v>1841</v>
      </c>
      <c r="DE11">
        <v>3640</v>
      </c>
      <c r="DF11">
        <v>67</v>
      </c>
      <c r="DG11">
        <v>10</v>
      </c>
      <c r="DH11">
        <v>213</v>
      </c>
      <c r="DI11">
        <v>16</v>
      </c>
      <c r="DJ11">
        <v>87</v>
      </c>
      <c r="DK11">
        <v>122</v>
      </c>
      <c r="DL11">
        <v>66</v>
      </c>
      <c r="DM11">
        <v>121</v>
      </c>
      <c r="DN11">
        <v>528</v>
      </c>
      <c r="DO11">
        <v>724</v>
      </c>
      <c r="DP11">
        <v>500</v>
      </c>
      <c r="DQ11">
        <v>1186</v>
      </c>
      <c r="DR11">
        <v>2228</v>
      </c>
      <c r="DS11">
        <v>53</v>
      </c>
      <c r="DT11">
        <v>19</v>
      </c>
      <c r="DU11">
        <v>57</v>
      </c>
      <c r="DV11">
        <v>14</v>
      </c>
      <c r="DW11">
        <v>129</v>
      </c>
      <c r="DX11">
        <v>154</v>
      </c>
      <c r="DY11">
        <v>19</v>
      </c>
      <c r="DZ11">
        <v>97</v>
      </c>
      <c r="EA11">
        <v>530</v>
      </c>
      <c r="EB11">
        <v>432</v>
      </c>
      <c r="EC11">
        <v>251</v>
      </c>
      <c r="ED11">
        <v>473</v>
      </c>
      <c r="EE11">
        <v>13553</v>
      </c>
      <c r="EF11">
        <v>500</v>
      </c>
      <c r="EG11">
        <v>374</v>
      </c>
      <c r="EH11">
        <v>350</v>
      </c>
      <c r="EI11">
        <v>560</v>
      </c>
      <c r="EJ11">
        <v>534</v>
      </c>
      <c r="EK11">
        <v>669</v>
      </c>
      <c r="EL11">
        <v>806</v>
      </c>
      <c r="EM11">
        <v>772</v>
      </c>
      <c r="EN11">
        <v>346</v>
      </c>
      <c r="EO11">
        <v>1129</v>
      </c>
      <c r="EP11">
        <v>1315</v>
      </c>
      <c r="EQ11">
        <v>1915</v>
      </c>
      <c r="ER11">
        <v>1437</v>
      </c>
      <c r="ES11">
        <v>1245</v>
      </c>
      <c r="ET11">
        <v>875</v>
      </c>
      <c r="EU11">
        <v>726</v>
      </c>
      <c r="EV11">
        <v>13553</v>
      </c>
      <c r="EW11">
        <v>713</v>
      </c>
      <c r="EX11">
        <v>12840</v>
      </c>
      <c r="EY11">
        <v>13553</v>
      </c>
      <c r="EZ11">
        <v>517</v>
      </c>
      <c r="FA11">
        <v>13036</v>
      </c>
      <c r="FB11">
        <v>13553</v>
      </c>
      <c r="FC11">
        <v>1761</v>
      </c>
      <c r="FD11">
        <v>11792</v>
      </c>
      <c r="FE11">
        <v>18658</v>
      </c>
      <c r="FF11">
        <v>42952</v>
      </c>
      <c r="FG11">
        <v>69650</v>
      </c>
      <c r="FH11">
        <v>104872</v>
      </c>
      <c r="FI11">
        <v>186560</v>
      </c>
      <c r="FJ11">
        <v>285135</v>
      </c>
      <c r="FK11">
        <v>90042</v>
      </c>
      <c r="FL11">
        <v>13553</v>
      </c>
      <c r="FM11">
        <v>1505</v>
      </c>
      <c r="FN11">
        <v>530</v>
      </c>
      <c r="FO11">
        <v>975</v>
      </c>
      <c r="FP11">
        <v>12048</v>
      </c>
      <c r="FQ11">
        <v>647</v>
      </c>
      <c r="FR11">
        <v>11401</v>
      </c>
      <c r="FS11">
        <v>13553</v>
      </c>
      <c r="FT11">
        <v>9062</v>
      </c>
      <c r="FU11">
        <v>4491</v>
      </c>
      <c r="FV11">
        <v>2.3199999999999998</v>
      </c>
      <c r="FW11">
        <v>2.54</v>
      </c>
      <c r="FX11">
        <v>1.87</v>
      </c>
      <c r="FY11">
        <v>13553</v>
      </c>
      <c r="FZ11">
        <v>10773</v>
      </c>
      <c r="GA11">
        <v>1580</v>
      </c>
      <c r="GB11">
        <v>77</v>
      </c>
      <c r="GC11">
        <v>421</v>
      </c>
      <c r="GD11">
        <v>0</v>
      </c>
      <c r="GE11">
        <v>298</v>
      </c>
      <c r="GF11">
        <v>404</v>
      </c>
      <c r="GG11">
        <v>181</v>
      </c>
      <c r="GH11">
        <v>223</v>
      </c>
      <c r="GI11">
        <v>13553</v>
      </c>
      <c r="GJ11">
        <v>9062</v>
      </c>
      <c r="GK11">
        <v>194</v>
      </c>
      <c r="GL11">
        <v>20</v>
      </c>
      <c r="GM11">
        <v>55</v>
      </c>
      <c r="GN11">
        <v>179</v>
      </c>
      <c r="GO11">
        <v>288</v>
      </c>
      <c r="GP11">
        <v>467</v>
      </c>
      <c r="GQ11">
        <v>1125</v>
      </c>
      <c r="GR11">
        <v>1375</v>
      </c>
      <c r="GS11">
        <v>1557</v>
      </c>
      <c r="GT11">
        <v>2302</v>
      </c>
      <c r="GU11">
        <v>1500</v>
      </c>
      <c r="GV11">
        <v>4491</v>
      </c>
      <c r="GW11">
        <v>260</v>
      </c>
      <c r="GX11">
        <v>26</v>
      </c>
      <c r="GY11">
        <v>319</v>
      </c>
      <c r="GZ11">
        <v>171</v>
      </c>
      <c r="HA11">
        <v>272</v>
      </c>
      <c r="HB11">
        <v>736</v>
      </c>
      <c r="HC11">
        <v>799</v>
      </c>
      <c r="HD11">
        <v>1069</v>
      </c>
      <c r="HE11">
        <v>358</v>
      </c>
      <c r="HF11">
        <v>380</v>
      </c>
      <c r="HG11">
        <v>101</v>
      </c>
      <c r="HH11">
        <v>31468</v>
      </c>
      <c r="HI11">
        <v>1299</v>
      </c>
      <c r="HJ11">
        <v>1531</v>
      </c>
      <c r="HK11">
        <v>819</v>
      </c>
      <c r="HL11">
        <v>1401</v>
      </c>
      <c r="HM11">
        <v>1352</v>
      </c>
      <c r="HN11">
        <v>395</v>
      </c>
      <c r="HO11">
        <v>24671</v>
      </c>
      <c r="HP11" s="1">
        <v>19114</v>
      </c>
      <c r="HQ11">
        <v>8504</v>
      </c>
      <c r="HR11">
        <v>84</v>
      </c>
      <c r="HS11">
        <v>20</v>
      </c>
      <c r="HT11">
        <v>274</v>
      </c>
      <c r="HU11">
        <v>51</v>
      </c>
      <c r="HV11" s="8">
        <v>1299</v>
      </c>
      <c r="HW11" s="8">
        <v>2830</v>
      </c>
      <c r="HX11" s="8">
        <v>5050</v>
      </c>
      <c r="HY11" s="8">
        <v>6797</v>
      </c>
      <c r="HZ11" s="7">
        <v>4.1280030507181896E-2</v>
      </c>
      <c r="IA11" s="7">
        <f t="shared" si="17"/>
        <v>4.8652599466124317E-2</v>
      </c>
      <c r="IB11" s="7">
        <v>8.9932629973306213E-2</v>
      </c>
      <c r="IC11" s="7">
        <f t="shared" si="0"/>
        <v>7.0547858141604164E-2</v>
      </c>
      <c r="ID11" s="7">
        <f t="shared" si="1"/>
        <v>5.5516715393415531E-2</v>
      </c>
      <c r="IE11" s="7">
        <v>0.16048048811491039</v>
      </c>
      <c r="IF11" s="7">
        <v>0.21599720350832591</v>
      </c>
      <c r="IG11" s="11">
        <f t="shared" si="2"/>
        <v>351</v>
      </c>
      <c r="IH11" s="11">
        <f t="shared" si="3"/>
        <v>414</v>
      </c>
      <c r="II11" s="11">
        <f t="shared" si="4"/>
        <v>600</v>
      </c>
      <c r="IJ11" s="11">
        <f t="shared" si="5"/>
        <v>472</v>
      </c>
      <c r="IK11" s="11">
        <f t="shared" si="6"/>
        <v>765</v>
      </c>
      <c r="IL11" s="11">
        <f t="shared" si="7"/>
        <v>1365</v>
      </c>
      <c r="IM11" s="11">
        <f t="shared" si="8"/>
        <v>1837</v>
      </c>
      <c r="IN11" s="15">
        <f t="shared" si="9"/>
        <v>0.10980392156862745</v>
      </c>
      <c r="IO11" s="15">
        <f t="shared" si="10"/>
        <v>0.10980392156862745</v>
      </c>
      <c r="IP11" s="15">
        <f t="shared" si="11"/>
        <v>4.5726728361458899E-2</v>
      </c>
      <c r="IQ11" s="19">
        <f>ROUND('Input data'!$B$5+((FW11-1)*'Input data'!$C$5),0)</f>
        <v>19872</v>
      </c>
      <c r="IR11" s="19">
        <f t="shared" si="12"/>
        <v>7949</v>
      </c>
      <c r="IS11" s="19">
        <f t="shared" si="13"/>
        <v>14904</v>
      </c>
      <c r="IT11" s="19">
        <f t="shared" si="14"/>
        <v>24840</v>
      </c>
      <c r="IU11" s="19">
        <f t="shared" si="15"/>
        <v>34776</v>
      </c>
      <c r="IV11" s="26">
        <f>('Input data'!$B$12*12)/'PWD zips'!IR11</f>
        <v>0.10463202918606114</v>
      </c>
      <c r="IW11" s="26">
        <f>('Input data'!$B$12*12)/'PWD zips'!IS11</f>
        <v>5.5805152979066026E-2</v>
      </c>
      <c r="IX11" s="26">
        <f>('Input data'!$B$12*12)/'PWD zips'!IT11</f>
        <v>3.3483091787439613E-2</v>
      </c>
      <c r="IY11" s="26">
        <f>('Input data'!$B$12*12)/'PWD zips'!IU11</f>
        <v>2.3916494133885437E-2</v>
      </c>
      <c r="IZ11" s="27">
        <f>('Input data'!$B$13*12)/'PWD zips'!IR11</f>
        <v>0.11695055981884514</v>
      </c>
      <c r="JA11" s="27">
        <f>('Input data'!$B$13*12)/'PWD zips'!IS11</f>
        <v>6.2375201288244767E-2</v>
      </c>
      <c r="JB11" s="27">
        <f>('Input data'!$B$13*12)/'PWD zips'!IT11</f>
        <v>3.7425120772946859E-2</v>
      </c>
      <c r="JC11" s="27">
        <f>('Input data'!$B$13*12)/'PWD zips'!IU11</f>
        <v>2.6732229123533471E-2</v>
      </c>
      <c r="JD11" s="28">
        <f>('Input data'!$B$14*12)/'PWD zips'!IR11</f>
        <v>0.12668763366461189</v>
      </c>
      <c r="JE11" s="28">
        <f>('Input data'!$B$14*12)/'PWD zips'!IS11</f>
        <v>6.7568438003220613E-2</v>
      </c>
      <c r="JF11" s="28">
        <f>('Input data'!$B$14*12)/'PWD zips'!IT11</f>
        <v>4.0541062801932364E-2</v>
      </c>
      <c r="JG11" s="28">
        <f>('Input data'!$B$14*12)/'PWD zips'!IU11</f>
        <v>2.8957902001380261E-2</v>
      </c>
    </row>
    <row r="12" spans="1:267" x14ac:dyDescent="0.25">
      <c r="A12" s="1">
        <v>19115</v>
      </c>
      <c r="B12" s="1">
        <f t="shared" si="16"/>
        <v>0</v>
      </c>
      <c r="C12" t="s">
        <v>141</v>
      </c>
      <c r="D12">
        <v>19115</v>
      </c>
      <c r="E12">
        <v>35226</v>
      </c>
      <c r="F12">
        <v>2543</v>
      </c>
      <c r="G12">
        <v>91</v>
      </c>
      <c r="H12">
        <v>25</v>
      </c>
      <c r="I12">
        <v>310</v>
      </c>
      <c r="J12">
        <v>64</v>
      </c>
      <c r="K12">
        <v>205</v>
      </c>
      <c r="L12">
        <v>199</v>
      </c>
      <c r="M12">
        <v>35</v>
      </c>
      <c r="N12">
        <v>135</v>
      </c>
      <c r="O12">
        <v>360</v>
      </c>
      <c r="P12">
        <v>284</v>
      </c>
      <c r="Q12">
        <v>510</v>
      </c>
      <c r="R12">
        <v>325</v>
      </c>
      <c r="S12">
        <v>2125</v>
      </c>
      <c r="T12">
        <v>139</v>
      </c>
      <c r="U12">
        <v>39</v>
      </c>
      <c r="V12">
        <v>99</v>
      </c>
      <c r="W12">
        <v>23</v>
      </c>
      <c r="X12">
        <v>36</v>
      </c>
      <c r="Y12">
        <v>137</v>
      </c>
      <c r="Z12">
        <v>0</v>
      </c>
      <c r="AA12">
        <v>36</v>
      </c>
      <c r="AB12">
        <v>414</v>
      </c>
      <c r="AC12">
        <v>380</v>
      </c>
      <c r="AD12">
        <v>508</v>
      </c>
      <c r="AE12">
        <v>2160</v>
      </c>
      <c r="AF12">
        <v>27</v>
      </c>
      <c r="AG12">
        <v>0</v>
      </c>
      <c r="AH12">
        <v>40</v>
      </c>
      <c r="AI12">
        <v>83</v>
      </c>
      <c r="AJ12">
        <v>0</v>
      </c>
      <c r="AK12">
        <v>177</v>
      </c>
      <c r="AL12">
        <v>95</v>
      </c>
      <c r="AM12">
        <v>325</v>
      </c>
      <c r="AN12">
        <v>356</v>
      </c>
      <c r="AO12">
        <v>419</v>
      </c>
      <c r="AP12">
        <v>225</v>
      </c>
      <c r="AQ12">
        <v>413</v>
      </c>
      <c r="AR12">
        <v>2170</v>
      </c>
      <c r="AS12">
        <v>52</v>
      </c>
      <c r="AT12">
        <v>14</v>
      </c>
      <c r="AU12">
        <v>25</v>
      </c>
      <c r="AV12">
        <v>0</v>
      </c>
      <c r="AW12">
        <v>91</v>
      </c>
      <c r="AX12">
        <v>14</v>
      </c>
      <c r="AY12">
        <v>104</v>
      </c>
      <c r="AZ12">
        <v>169</v>
      </c>
      <c r="BA12">
        <v>361</v>
      </c>
      <c r="BB12">
        <v>315</v>
      </c>
      <c r="BC12">
        <v>467</v>
      </c>
      <c r="BD12">
        <v>558</v>
      </c>
      <c r="BE12">
        <v>4837</v>
      </c>
      <c r="BF12">
        <v>219</v>
      </c>
      <c r="BG12">
        <v>6</v>
      </c>
      <c r="BH12">
        <v>130</v>
      </c>
      <c r="BI12">
        <v>92</v>
      </c>
      <c r="BJ12">
        <v>133</v>
      </c>
      <c r="BK12">
        <v>251</v>
      </c>
      <c r="BL12">
        <v>19</v>
      </c>
      <c r="BM12">
        <v>285</v>
      </c>
      <c r="BN12">
        <v>789</v>
      </c>
      <c r="BO12">
        <v>667</v>
      </c>
      <c r="BP12">
        <v>1097</v>
      </c>
      <c r="BQ12">
        <v>1149</v>
      </c>
      <c r="BR12">
        <v>4522</v>
      </c>
      <c r="BS12">
        <v>382</v>
      </c>
      <c r="BT12">
        <v>74</v>
      </c>
      <c r="BU12">
        <v>151</v>
      </c>
      <c r="BV12">
        <v>124</v>
      </c>
      <c r="BW12">
        <v>41</v>
      </c>
      <c r="BX12">
        <v>162</v>
      </c>
      <c r="BY12">
        <v>2</v>
      </c>
      <c r="BZ12">
        <v>60</v>
      </c>
      <c r="CA12">
        <v>642</v>
      </c>
      <c r="CB12">
        <v>940</v>
      </c>
      <c r="CC12">
        <v>588</v>
      </c>
      <c r="CD12">
        <v>1356</v>
      </c>
      <c r="CE12">
        <v>3945</v>
      </c>
      <c r="CF12">
        <v>48</v>
      </c>
      <c r="CG12">
        <v>59</v>
      </c>
      <c r="CH12">
        <v>124</v>
      </c>
      <c r="CI12">
        <v>177</v>
      </c>
      <c r="CJ12">
        <v>74</v>
      </c>
      <c r="CK12">
        <v>175</v>
      </c>
      <c r="CL12">
        <v>152</v>
      </c>
      <c r="CM12">
        <v>187</v>
      </c>
      <c r="CN12">
        <v>459</v>
      </c>
      <c r="CO12">
        <v>487</v>
      </c>
      <c r="CP12">
        <v>535</v>
      </c>
      <c r="CQ12">
        <v>1468</v>
      </c>
      <c r="CR12">
        <v>4625</v>
      </c>
      <c r="CS12">
        <v>123</v>
      </c>
      <c r="CT12">
        <v>147</v>
      </c>
      <c r="CU12">
        <v>88</v>
      </c>
      <c r="CV12">
        <v>47</v>
      </c>
      <c r="CW12">
        <v>34</v>
      </c>
      <c r="CX12">
        <v>83</v>
      </c>
      <c r="CY12">
        <v>0</v>
      </c>
      <c r="CZ12">
        <v>18</v>
      </c>
      <c r="DA12">
        <v>855</v>
      </c>
      <c r="DB12">
        <v>929</v>
      </c>
      <c r="DC12">
        <v>610</v>
      </c>
      <c r="DD12">
        <v>1691</v>
      </c>
      <c r="DE12">
        <v>4719</v>
      </c>
      <c r="DF12">
        <v>112</v>
      </c>
      <c r="DG12">
        <v>82</v>
      </c>
      <c r="DH12">
        <v>259</v>
      </c>
      <c r="DI12">
        <v>39</v>
      </c>
      <c r="DJ12">
        <v>95</v>
      </c>
      <c r="DK12">
        <v>119</v>
      </c>
      <c r="DL12">
        <v>54</v>
      </c>
      <c r="DM12">
        <v>154</v>
      </c>
      <c r="DN12">
        <v>884</v>
      </c>
      <c r="DO12">
        <v>481</v>
      </c>
      <c r="DP12">
        <v>758</v>
      </c>
      <c r="DQ12">
        <v>1682</v>
      </c>
      <c r="DR12">
        <v>3580</v>
      </c>
      <c r="DS12">
        <v>140</v>
      </c>
      <c r="DT12">
        <v>292</v>
      </c>
      <c r="DU12">
        <v>131</v>
      </c>
      <c r="DV12">
        <v>276</v>
      </c>
      <c r="DW12">
        <v>32</v>
      </c>
      <c r="DX12">
        <v>270</v>
      </c>
      <c r="DY12">
        <v>187</v>
      </c>
      <c r="DZ12">
        <v>164</v>
      </c>
      <c r="EA12">
        <v>795</v>
      </c>
      <c r="EB12">
        <v>328</v>
      </c>
      <c r="EC12">
        <v>357</v>
      </c>
      <c r="ED12">
        <v>608</v>
      </c>
      <c r="EE12">
        <v>14642</v>
      </c>
      <c r="EF12">
        <v>884</v>
      </c>
      <c r="EG12">
        <v>416</v>
      </c>
      <c r="EH12">
        <v>572</v>
      </c>
      <c r="EI12">
        <v>645</v>
      </c>
      <c r="EJ12">
        <v>583</v>
      </c>
      <c r="EK12">
        <v>628</v>
      </c>
      <c r="EL12">
        <v>765</v>
      </c>
      <c r="EM12">
        <v>1069</v>
      </c>
      <c r="EN12">
        <v>325</v>
      </c>
      <c r="EO12">
        <v>878</v>
      </c>
      <c r="EP12">
        <v>1336</v>
      </c>
      <c r="EQ12">
        <v>2277</v>
      </c>
      <c r="ER12">
        <v>1030</v>
      </c>
      <c r="ES12">
        <v>1067</v>
      </c>
      <c r="ET12">
        <v>831</v>
      </c>
      <c r="EU12">
        <v>1336</v>
      </c>
      <c r="EV12">
        <v>14642</v>
      </c>
      <c r="EW12">
        <v>818</v>
      </c>
      <c r="EX12">
        <v>13824</v>
      </c>
      <c r="EY12">
        <v>14642</v>
      </c>
      <c r="EZ12">
        <v>517</v>
      </c>
      <c r="FA12">
        <v>14125</v>
      </c>
      <c r="FB12">
        <v>14642</v>
      </c>
      <c r="FC12">
        <v>2234</v>
      </c>
      <c r="FD12">
        <v>12408</v>
      </c>
      <c r="FE12">
        <v>15544</v>
      </c>
      <c r="FF12">
        <v>38711</v>
      </c>
      <c r="FG12">
        <v>64800</v>
      </c>
      <c r="FH12">
        <v>103579</v>
      </c>
      <c r="FI12">
        <v>245745</v>
      </c>
      <c r="FJ12">
        <v>460641</v>
      </c>
      <c r="FK12">
        <v>88561</v>
      </c>
      <c r="FL12">
        <v>14642</v>
      </c>
      <c r="FM12">
        <v>2001</v>
      </c>
      <c r="FN12">
        <v>930</v>
      </c>
      <c r="FO12">
        <v>1071</v>
      </c>
      <c r="FP12">
        <v>12641</v>
      </c>
      <c r="FQ12">
        <v>794</v>
      </c>
      <c r="FR12">
        <v>11847</v>
      </c>
      <c r="FS12">
        <v>14642</v>
      </c>
      <c r="FT12">
        <v>8986</v>
      </c>
      <c r="FU12">
        <v>5656</v>
      </c>
      <c r="FV12">
        <v>2.42</v>
      </c>
      <c r="FW12">
        <v>2.67</v>
      </c>
      <c r="FX12">
        <v>2.02</v>
      </c>
      <c r="FY12">
        <v>14642</v>
      </c>
      <c r="FZ12">
        <v>10778</v>
      </c>
      <c r="GA12">
        <v>1560</v>
      </c>
      <c r="GB12">
        <v>0</v>
      </c>
      <c r="GC12">
        <v>1794</v>
      </c>
      <c r="GD12">
        <v>5</v>
      </c>
      <c r="GE12">
        <v>321</v>
      </c>
      <c r="GF12">
        <v>184</v>
      </c>
      <c r="GG12">
        <v>24</v>
      </c>
      <c r="GH12">
        <v>160</v>
      </c>
      <c r="GI12">
        <v>14642</v>
      </c>
      <c r="GJ12">
        <v>8986</v>
      </c>
      <c r="GK12">
        <v>82</v>
      </c>
      <c r="GL12">
        <v>302</v>
      </c>
      <c r="GM12">
        <v>136</v>
      </c>
      <c r="GN12">
        <v>117</v>
      </c>
      <c r="GO12">
        <v>190</v>
      </c>
      <c r="GP12">
        <v>498</v>
      </c>
      <c r="GQ12">
        <v>982</v>
      </c>
      <c r="GR12">
        <v>1248</v>
      </c>
      <c r="GS12">
        <v>1669</v>
      </c>
      <c r="GT12">
        <v>1863</v>
      </c>
      <c r="GU12">
        <v>1899</v>
      </c>
      <c r="GV12">
        <v>5656</v>
      </c>
      <c r="GW12">
        <v>161</v>
      </c>
      <c r="GX12">
        <v>339</v>
      </c>
      <c r="GY12">
        <v>280</v>
      </c>
      <c r="GZ12">
        <v>455</v>
      </c>
      <c r="HA12">
        <v>455</v>
      </c>
      <c r="HB12">
        <v>713</v>
      </c>
      <c r="HC12">
        <v>1177</v>
      </c>
      <c r="HD12">
        <v>966</v>
      </c>
      <c r="HE12">
        <v>608</v>
      </c>
      <c r="HF12">
        <v>234</v>
      </c>
      <c r="HG12">
        <v>268</v>
      </c>
      <c r="HH12">
        <v>35226</v>
      </c>
      <c r="HI12">
        <v>1333</v>
      </c>
      <c r="HJ12">
        <v>2095</v>
      </c>
      <c r="HK12">
        <v>925</v>
      </c>
      <c r="HL12">
        <v>741</v>
      </c>
      <c r="HM12">
        <v>2235</v>
      </c>
      <c r="HN12">
        <v>1533</v>
      </c>
      <c r="HO12">
        <v>26364</v>
      </c>
      <c r="HP12" s="1">
        <v>19115</v>
      </c>
      <c r="HQ12">
        <v>8962</v>
      </c>
      <c r="HR12">
        <v>53</v>
      </c>
      <c r="HS12">
        <v>50</v>
      </c>
      <c r="HT12">
        <v>337</v>
      </c>
      <c r="HU12">
        <v>40</v>
      </c>
      <c r="HV12" s="8">
        <v>1333</v>
      </c>
      <c r="HW12" s="8">
        <v>3428</v>
      </c>
      <c r="HX12" s="8">
        <v>5094</v>
      </c>
      <c r="HY12" s="8">
        <v>8862</v>
      </c>
      <c r="HZ12" s="7">
        <v>3.7841367171975247E-2</v>
      </c>
      <c r="IA12" s="7">
        <f t="shared" si="17"/>
        <v>5.9473116448078123E-2</v>
      </c>
      <c r="IB12" s="7">
        <v>9.7314483620053363E-2</v>
      </c>
      <c r="IC12" s="7">
        <f t="shared" si="0"/>
        <v>4.7294611934366661E-2</v>
      </c>
      <c r="ID12" s="7">
        <f t="shared" si="1"/>
        <v>0.10696644523931187</v>
      </c>
      <c r="IE12" s="7">
        <v>0.14460909555442003</v>
      </c>
      <c r="IF12" s="7">
        <v>0.2515755407937319</v>
      </c>
      <c r="IG12" s="11">
        <f t="shared" si="2"/>
        <v>339</v>
      </c>
      <c r="IH12" s="11">
        <f t="shared" si="3"/>
        <v>533</v>
      </c>
      <c r="II12" s="11">
        <f t="shared" si="4"/>
        <v>424</v>
      </c>
      <c r="IJ12" s="11">
        <f t="shared" si="5"/>
        <v>959</v>
      </c>
      <c r="IK12" s="11">
        <f t="shared" si="6"/>
        <v>872</v>
      </c>
      <c r="IL12" s="11">
        <f t="shared" si="7"/>
        <v>1296</v>
      </c>
      <c r="IM12" s="11">
        <f t="shared" si="8"/>
        <v>2255</v>
      </c>
      <c r="IN12" s="15">
        <f t="shared" si="9"/>
        <v>6.0779816513761471E-2</v>
      </c>
      <c r="IO12" s="15">
        <f t="shared" si="10"/>
        <v>6.0779816513761471E-2</v>
      </c>
      <c r="IP12" s="15">
        <f t="shared" si="11"/>
        <v>2.3503325942350332E-2</v>
      </c>
      <c r="IQ12" s="19">
        <f>ROUND('Input data'!$B$5+((FW12-1)*'Input data'!$C$5),0)</f>
        <v>20462</v>
      </c>
      <c r="IR12" s="19">
        <f t="shared" si="12"/>
        <v>8185</v>
      </c>
      <c r="IS12" s="19">
        <f t="shared" si="13"/>
        <v>15347</v>
      </c>
      <c r="IT12" s="19">
        <f t="shared" si="14"/>
        <v>25578</v>
      </c>
      <c r="IU12" s="19">
        <f t="shared" si="15"/>
        <v>35809</v>
      </c>
      <c r="IV12" s="26">
        <f>('Input data'!$B$12*12)/'PWD zips'!IR12</f>
        <v>0.10161514966401955</v>
      </c>
      <c r="IW12" s="26">
        <f>('Input data'!$B$12*12)/'PWD zips'!IS12</f>
        <v>5.4194305075910602E-2</v>
      </c>
      <c r="IX12" s="26">
        <f>('Input data'!$B$12*12)/'PWD zips'!IT12</f>
        <v>3.2517006802721092E-2</v>
      </c>
      <c r="IY12" s="26">
        <f>('Input data'!$B$12*12)/'PWD zips'!IU12</f>
        <v>2.322656315451423E-2</v>
      </c>
      <c r="IZ12" s="27">
        <f>('Input data'!$B$13*12)/'PWD zips'!IR12</f>
        <v>0.11357849725106903</v>
      </c>
      <c r="JA12" s="27">
        <f>('Input data'!$B$13*12)/'PWD zips'!IS12</f>
        <v>6.0574705154101779E-2</v>
      </c>
      <c r="JB12" s="27">
        <f>('Input data'!$B$13*12)/'PWD zips'!IT12</f>
        <v>3.6345296739385406E-2</v>
      </c>
      <c r="JC12" s="27">
        <f>('Input data'!$B$13*12)/'PWD zips'!IU12</f>
        <v>2.5961071239073975E-2</v>
      </c>
      <c r="JD12" s="28">
        <f>('Input data'!$B$14*12)/'PWD zips'!IR12</f>
        <v>0.12303481979230299</v>
      </c>
      <c r="JE12" s="28">
        <f>('Input data'!$B$14*12)/'PWD zips'!IS12</f>
        <v>6.5618036098260238E-2</v>
      </c>
      <c r="JF12" s="28">
        <f>('Input data'!$B$14*12)/'PWD zips'!IT12</f>
        <v>3.9371334740792865E-2</v>
      </c>
      <c r="JG12" s="28">
        <f>('Input data'!$B$14*12)/'PWD zips'!IU12</f>
        <v>2.8122539026501716E-2</v>
      </c>
    </row>
    <row r="13" spans="1:267" x14ac:dyDescent="0.25">
      <c r="A13" s="1">
        <v>19116</v>
      </c>
      <c r="B13" s="1">
        <f t="shared" si="16"/>
        <v>0</v>
      </c>
      <c r="C13" t="s">
        <v>142</v>
      </c>
      <c r="D13">
        <v>19116</v>
      </c>
      <c r="E13">
        <v>33022</v>
      </c>
      <c r="F13">
        <v>2387</v>
      </c>
      <c r="G13">
        <v>160</v>
      </c>
      <c r="H13">
        <v>97</v>
      </c>
      <c r="I13">
        <v>179</v>
      </c>
      <c r="J13">
        <v>174</v>
      </c>
      <c r="K13">
        <v>299</v>
      </c>
      <c r="L13">
        <v>164</v>
      </c>
      <c r="M13">
        <v>0</v>
      </c>
      <c r="N13">
        <v>0</v>
      </c>
      <c r="O13">
        <v>547</v>
      </c>
      <c r="P13">
        <v>209</v>
      </c>
      <c r="Q13">
        <v>213</v>
      </c>
      <c r="R13">
        <v>345</v>
      </c>
      <c r="S13">
        <v>2234</v>
      </c>
      <c r="T13">
        <v>146</v>
      </c>
      <c r="U13">
        <v>123</v>
      </c>
      <c r="V13">
        <v>97</v>
      </c>
      <c r="W13">
        <v>84</v>
      </c>
      <c r="X13">
        <v>361</v>
      </c>
      <c r="Y13">
        <v>173</v>
      </c>
      <c r="Z13">
        <v>31</v>
      </c>
      <c r="AA13">
        <v>63</v>
      </c>
      <c r="AB13">
        <v>178</v>
      </c>
      <c r="AC13">
        <v>213</v>
      </c>
      <c r="AD13">
        <v>414</v>
      </c>
      <c r="AE13">
        <v>1937</v>
      </c>
      <c r="AF13">
        <v>184</v>
      </c>
      <c r="AG13">
        <v>0</v>
      </c>
      <c r="AH13">
        <v>126</v>
      </c>
      <c r="AI13">
        <v>13</v>
      </c>
      <c r="AJ13">
        <v>244</v>
      </c>
      <c r="AK13">
        <v>143</v>
      </c>
      <c r="AL13">
        <v>0</v>
      </c>
      <c r="AM13">
        <v>31</v>
      </c>
      <c r="AN13">
        <v>495</v>
      </c>
      <c r="AO13">
        <v>190</v>
      </c>
      <c r="AP13">
        <v>237</v>
      </c>
      <c r="AQ13">
        <v>274</v>
      </c>
      <c r="AR13">
        <v>1486</v>
      </c>
      <c r="AS13">
        <v>96</v>
      </c>
      <c r="AT13">
        <v>17</v>
      </c>
      <c r="AU13">
        <v>128</v>
      </c>
      <c r="AV13">
        <v>0</v>
      </c>
      <c r="AW13">
        <v>66</v>
      </c>
      <c r="AX13">
        <v>14</v>
      </c>
      <c r="AY13">
        <v>28</v>
      </c>
      <c r="AZ13">
        <v>62</v>
      </c>
      <c r="BA13">
        <v>341</v>
      </c>
      <c r="BB13">
        <v>175</v>
      </c>
      <c r="BC13">
        <v>182</v>
      </c>
      <c r="BD13">
        <v>377</v>
      </c>
      <c r="BE13">
        <v>4746</v>
      </c>
      <c r="BF13">
        <v>195</v>
      </c>
      <c r="BG13">
        <v>195</v>
      </c>
      <c r="BH13">
        <v>103</v>
      </c>
      <c r="BI13">
        <v>179</v>
      </c>
      <c r="BJ13">
        <v>280</v>
      </c>
      <c r="BK13">
        <v>271</v>
      </c>
      <c r="BL13">
        <v>188</v>
      </c>
      <c r="BM13">
        <v>23</v>
      </c>
      <c r="BN13">
        <v>654</v>
      </c>
      <c r="BO13">
        <v>532</v>
      </c>
      <c r="BP13">
        <v>662</v>
      </c>
      <c r="BQ13">
        <v>1464</v>
      </c>
      <c r="BR13">
        <v>4353</v>
      </c>
      <c r="BS13">
        <v>177</v>
      </c>
      <c r="BT13">
        <v>294</v>
      </c>
      <c r="BU13">
        <v>261</v>
      </c>
      <c r="BV13">
        <v>45</v>
      </c>
      <c r="BW13">
        <v>164</v>
      </c>
      <c r="BX13">
        <v>429</v>
      </c>
      <c r="BY13">
        <v>27</v>
      </c>
      <c r="BZ13">
        <v>140</v>
      </c>
      <c r="CA13">
        <v>752</v>
      </c>
      <c r="CB13">
        <v>393</v>
      </c>
      <c r="CC13">
        <v>612</v>
      </c>
      <c r="CD13">
        <v>1059</v>
      </c>
      <c r="CE13">
        <v>4541</v>
      </c>
      <c r="CF13">
        <v>223</v>
      </c>
      <c r="CG13">
        <v>225</v>
      </c>
      <c r="CH13">
        <v>131</v>
      </c>
      <c r="CI13">
        <v>47</v>
      </c>
      <c r="CJ13">
        <v>243</v>
      </c>
      <c r="CK13">
        <v>101</v>
      </c>
      <c r="CL13">
        <v>29</v>
      </c>
      <c r="CM13">
        <v>70</v>
      </c>
      <c r="CN13">
        <v>856</v>
      </c>
      <c r="CO13">
        <v>723</v>
      </c>
      <c r="CP13">
        <v>422</v>
      </c>
      <c r="CQ13">
        <v>1471</v>
      </c>
      <c r="CR13">
        <v>4958</v>
      </c>
      <c r="CS13">
        <v>164</v>
      </c>
      <c r="CT13">
        <v>186</v>
      </c>
      <c r="CU13">
        <v>133</v>
      </c>
      <c r="CV13">
        <v>187</v>
      </c>
      <c r="CW13">
        <v>74</v>
      </c>
      <c r="CX13">
        <v>129</v>
      </c>
      <c r="CY13">
        <v>87</v>
      </c>
      <c r="CZ13">
        <v>95</v>
      </c>
      <c r="DA13">
        <v>821</v>
      </c>
      <c r="DB13">
        <v>508</v>
      </c>
      <c r="DC13">
        <v>631</v>
      </c>
      <c r="DD13">
        <v>1943</v>
      </c>
      <c r="DE13">
        <v>3220</v>
      </c>
      <c r="DF13">
        <v>95</v>
      </c>
      <c r="DG13">
        <v>116</v>
      </c>
      <c r="DH13">
        <v>171</v>
      </c>
      <c r="DI13">
        <v>126</v>
      </c>
      <c r="DJ13">
        <v>89</v>
      </c>
      <c r="DK13">
        <v>223</v>
      </c>
      <c r="DL13">
        <v>9</v>
      </c>
      <c r="DM13">
        <v>69</v>
      </c>
      <c r="DN13">
        <v>507</v>
      </c>
      <c r="DO13">
        <v>285</v>
      </c>
      <c r="DP13">
        <v>429</v>
      </c>
      <c r="DQ13">
        <v>1101</v>
      </c>
      <c r="DR13">
        <v>3160</v>
      </c>
      <c r="DS13">
        <v>36</v>
      </c>
      <c r="DT13">
        <v>258</v>
      </c>
      <c r="DU13">
        <v>640</v>
      </c>
      <c r="DV13">
        <v>100</v>
      </c>
      <c r="DW13">
        <v>183</v>
      </c>
      <c r="DX13">
        <v>193</v>
      </c>
      <c r="DY13">
        <v>4</v>
      </c>
      <c r="DZ13">
        <v>71</v>
      </c>
      <c r="EA13">
        <v>647</v>
      </c>
      <c r="EB13">
        <v>231</v>
      </c>
      <c r="EC13">
        <v>357</v>
      </c>
      <c r="ED13">
        <v>440</v>
      </c>
      <c r="EE13">
        <v>13402</v>
      </c>
      <c r="EF13">
        <v>1030</v>
      </c>
      <c r="EG13">
        <v>792</v>
      </c>
      <c r="EH13">
        <v>469</v>
      </c>
      <c r="EI13">
        <v>448</v>
      </c>
      <c r="EJ13">
        <v>770</v>
      </c>
      <c r="EK13">
        <v>579</v>
      </c>
      <c r="EL13">
        <v>574</v>
      </c>
      <c r="EM13">
        <v>658</v>
      </c>
      <c r="EN13">
        <v>331</v>
      </c>
      <c r="EO13">
        <v>1122</v>
      </c>
      <c r="EP13">
        <v>1257</v>
      </c>
      <c r="EQ13">
        <v>1490</v>
      </c>
      <c r="ER13">
        <v>1125</v>
      </c>
      <c r="ES13">
        <v>927</v>
      </c>
      <c r="ET13">
        <v>1131</v>
      </c>
      <c r="EU13">
        <v>699</v>
      </c>
      <c r="EV13">
        <v>13402</v>
      </c>
      <c r="EW13">
        <v>1120</v>
      </c>
      <c r="EX13">
        <v>12282</v>
      </c>
      <c r="EY13">
        <v>13402</v>
      </c>
      <c r="EZ13">
        <v>742</v>
      </c>
      <c r="FA13">
        <v>12660</v>
      </c>
      <c r="FB13">
        <v>13402</v>
      </c>
      <c r="FC13">
        <v>3190</v>
      </c>
      <c r="FD13">
        <v>10212</v>
      </c>
      <c r="FE13">
        <v>12360</v>
      </c>
      <c r="FF13">
        <v>34708</v>
      </c>
      <c r="FG13">
        <v>60565</v>
      </c>
      <c r="FH13">
        <v>99039</v>
      </c>
      <c r="FI13">
        <v>188858</v>
      </c>
      <c r="FJ13">
        <v>285712</v>
      </c>
      <c r="FK13">
        <v>74366</v>
      </c>
      <c r="FL13">
        <v>13402</v>
      </c>
      <c r="FM13">
        <v>2989</v>
      </c>
      <c r="FN13">
        <v>1418</v>
      </c>
      <c r="FO13">
        <v>1571</v>
      </c>
      <c r="FP13">
        <v>10413</v>
      </c>
      <c r="FQ13">
        <v>860</v>
      </c>
      <c r="FR13">
        <v>9553</v>
      </c>
      <c r="FS13">
        <v>13402</v>
      </c>
      <c r="FT13">
        <v>7663</v>
      </c>
      <c r="FU13">
        <v>5739</v>
      </c>
      <c r="FV13">
        <v>2.4500000000000002</v>
      </c>
      <c r="FW13">
        <v>2.68</v>
      </c>
      <c r="FX13">
        <v>2.14</v>
      </c>
      <c r="FY13">
        <v>13402</v>
      </c>
      <c r="FZ13">
        <v>10208</v>
      </c>
      <c r="GA13">
        <v>827</v>
      </c>
      <c r="GB13">
        <v>14</v>
      </c>
      <c r="GC13">
        <v>1563</v>
      </c>
      <c r="GD13">
        <v>0</v>
      </c>
      <c r="GE13">
        <v>295</v>
      </c>
      <c r="GF13">
        <v>495</v>
      </c>
      <c r="GG13">
        <v>152</v>
      </c>
      <c r="GH13">
        <v>343</v>
      </c>
      <c r="GI13">
        <v>13402</v>
      </c>
      <c r="GJ13">
        <v>7663</v>
      </c>
      <c r="GK13">
        <v>54</v>
      </c>
      <c r="GL13">
        <v>61</v>
      </c>
      <c r="GM13">
        <v>199</v>
      </c>
      <c r="GN13">
        <v>185</v>
      </c>
      <c r="GO13">
        <v>157</v>
      </c>
      <c r="GP13">
        <v>649</v>
      </c>
      <c r="GQ13">
        <v>650</v>
      </c>
      <c r="GR13">
        <v>1366</v>
      </c>
      <c r="GS13">
        <v>1055</v>
      </c>
      <c r="GT13">
        <v>1666</v>
      </c>
      <c r="GU13">
        <v>1621</v>
      </c>
      <c r="GV13">
        <v>5739</v>
      </c>
      <c r="GW13">
        <v>268</v>
      </c>
      <c r="GX13">
        <v>647</v>
      </c>
      <c r="GY13">
        <v>593</v>
      </c>
      <c r="GZ13">
        <v>284</v>
      </c>
      <c r="HA13">
        <v>291</v>
      </c>
      <c r="HB13">
        <v>700</v>
      </c>
      <c r="HC13">
        <v>913</v>
      </c>
      <c r="HD13">
        <v>1013</v>
      </c>
      <c r="HE13">
        <v>435</v>
      </c>
      <c r="HF13">
        <v>386</v>
      </c>
      <c r="HG13">
        <v>209</v>
      </c>
      <c r="HH13">
        <v>33022</v>
      </c>
      <c r="HI13">
        <v>1476</v>
      </c>
      <c r="HJ13">
        <v>3480</v>
      </c>
      <c r="HK13">
        <v>955</v>
      </c>
      <c r="HL13">
        <v>2003</v>
      </c>
      <c r="HM13">
        <v>2243</v>
      </c>
      <c r="HN13">
        <v>624</v>
      </c>
      <c r="HO13">
        <v>22241</v>
      </c>
      <c r="HP13" s="1">
        <v>19116</v>
      </c>
      <c r="HQ13">
        <v>9204</v>
      </c>
      <c r="HR13">
        <v>40</v>
      </c>
      <c r="HS13">
        <v>59</v>
      </c>
      <c r="HT13">
        <v>252</v>
      </c>
      <c r="HU13">
        <v>37</v>
      </c>
      <c r="HV13" s="8">
        <v>1476</v>
      </c>
      <c r="HW13" s="8">
        <v>4956</v>
      </c>
      <c r="HX13" s="8">
        <v>7914</v>
      </c>
      <c r="HY13" s="8">
        <v>10781</v>
      </c>
      <c r="HZ13" s="7">
        <v>4.4697474410998729E-2</v>
      </c>
      <c r="IA13" s="7">
        <f t="shared" si="17"/>
        <v>0.10538428926170432</v>
      </c>
      <c r="IB13" s="7">
        <v>0.15008176367270304</v>
      </c>
      <c r="IC13" s="7">
        <f t="shared" si="0"/>
        <v>8.9576645872448665E-2</v>
      </c>
      <c r="ID13" s="7">
        <f t="shared" si="1"/>
        <v>8.6820907273938583E-2</v>
      </c>
      <c r="IE13" s="7">
        <v>0.23965840954515172</v>
      </c>
      <c r="IF13" s="7">
        <v>0.32647931681909031</v>
      </c>
      <c r="IG13" s="11">
        <f t="shared" si="2"/>
        <v>411</v>
      </c>
      <c r="IH13" s="11">
        <f t="shared" si="3"/>
        <v>970</v>
      </c>
      <c r="II13" s="11">
        <f t="shared" si="4"/>
        <v>824</v>
      </c>
      <c r="IJ13" s="11">
        <f t="shared" si="5"/>
        <v>799</v>
      </c>
      <c r="IK13" s="11">
        <f t="shared" si="6"/>
        <v>1381</v>
      </c>
      <c r="IL13" s="11">
        <f t="shared" si="7"/>
        <v>2206</v>
      </c>
      <c r="IM13" s="11">
        <f t="shared" si="8"/>
        <v>3005</v>
      </c>
      <c r="IN13" s="15">
        <f t="shared" si="9"/>
        <v>2.8964518464880521E-2</v>
      </c>
      <c r="IO13" s="15">
        <f t="shared" si="10"/>
        <v>2.8964518464880521E-2</v>
      </c>
      <c r="IP13" s="15">
        <f t="shared" si="11"/>
        <v>1.3311148086522463E-2</v>
      </c>
      <c r="IQ13" s="19">
        <f>ROUND('Input data'!$B$5+((FW13-1)*'Input data'!$C$5),0)</f>
        <v>20507</v>
      </c>
      <c r="IR13" s="19">
        <f t="shared" si="12"/>
        <v>8203</v>
      </c>
      <c r="IS13" s="19">
        <f t="shared" si="13"/>
        <v>15380</v>
      </c>
      <c r="IT13" s="19">
        <f t="shared" si="14"/>
        <v>25634</v>
      </c>
      <c r="IU13" s="19">
        <f t="shared" si="15"/>
        <v>35887</v>
      </c>
      <c r="IV13" s="26">
        <f>('Input data'!$B$12*12)/'PWD zips'!IR13</f>
        <v>0.10139217359502621</v>
      </c>
      <c r="IW13" s="26">
        <f>('Input data'!$B$12*12)/'PWD zips'!IS13</f>
        <v>5.4078023407022106E-2</v>
      </c>
      <c r="IX13" s="26">
        <f>('Input data'!$B$12*12)/'PWD zips'!IT13</f>
        <v>3.2445970195833659E-2</v>
      </c>
      <c r="IY13" s="26">
        <f>('Input data'!$B$12*12)/'PWD zips'!IU13</f>
        <v>2.3176080474823751E-2</v>
      </c>
      <c r="IZ13" s="27">
        <f>('Input data'!$B$13*12)/'PWD zips'!IR13</f>
        <v>0.11332926977934901</v>
      </c>
      <c r="JA13" s="27">
        <f>('Input data'!$B$13*12)/'PWD zips'!IS13</f>
        <v>6.0444733420026008E-2</v>
      </c>
      <c r="JB13" s="27">
        <f>('Input data'!$B$13*12)/'PWD zips'!IT13</f>
        <v>3.6265896855738472E-2</v>
      </c>
      <c r="JC13" s="27">
        <f>('Input data'!$B$13*12)/'PWD zips'!IU13</f>
        <v>2.5904645136121715E-2</v>
      </c>
      <c r="JD13" s="28">
        <f>('Input data'!$B$14*12)/'PWD zips'!IR13</f>
        <v>0.1227648421309277</v>
      </c>
      <c r="JE13" s="28">
        <f>('Input data'!$B$14*12)/'PWD zips'!IS13</f>
        <v>6.5477243172951879E-2</v>
      </c>
      <c r="JF13" s="28">
        <f>('Input data'!$B$14*12)/'PWD zips'!IT13</f>
        <v>3.9285324178825E-2</v>
      </c>
      <c r="JG13" s="28">
        <f>('Input data'!$B$14*12)/'PWD zips'!IU13</f>
        <v>2.8061414997074149E-2</v>
      </c>
    </row>
    <row r="14" spans="1:267" x14ac:dyDescent="0.25">
      <c r="A14" s="1">
        <v>19118</v>
      </c>
      <c r="B14" s="1">
        <f t="shared" si="16"/>
        <v>0</v>
      </c>
      <c r="C14" t="s">
        <v>143</v>
      </c>
      <c r="D14">
        <v>19118</v>
      </c>
      <c r="E14">
        <v>9999</v>
      </c>
      <c r="F14">
        <v>566</v>
      </c>
      <c r="G14">
        <v>0</v>
      </c>
      <c r="H14">
        <v>10</v>
      </c>
      <c r="I14">
        <v>14</v>
      </c>
      <c r="J14">
        <v>0</v>
      </c>
      <c r="K14">
        <v>0</v>
      </c>
      <c r="L14">
        <v>0</v>
      </c>
      <c r="M14">
        <v>20</v>
      </c>
      <c r="N14">
        <v>0</v>
      </c>
      <c r="O14">
        <v>18</v>
      </c>
      <c r="P14">
        <v>175</v>
      </c>
      <c r="Q14">
        <v>45</v>
      </c>
      <c r="R14">
        <v>284</v>
      </c>
      <c r="S14">
        <v>509</v>
      </c>
      <c r="T14">
        <v>0</v>
      </c>
      <c r="U14">
        <v>10</v>
      </c>
      <c r="V14">
        <v>0</v>
      </c>
      <c r="W14">
        <v>0</v>
      </c>
      <c r="X14">
        <v>62</v>
      </c>
      <c r="Y14">
        <v>0</v>
      </c>
      <c r="Z14">
        <v>16</v>
      </c>
      <c r="AA14">
        <v>4</v>
      </c>
      <c r="AB14">
        <v>25</v>
      </c>
      <c r="AC14">
        <v>13</v>
      </c>
      <c r="AD14">
        <v>353</v>
      </c>
      <c r="AE14">
        <v>526</v>
      </c>
      <c r="AF14">
        <v>5</v>
      </c>
      <c r="AG14">
        <v>5</v>
      </c>
      <c r="AH14">
        <v>0</v>
      </c>
      <c r="AI14">
        <v>0</v>
      </c>
      <c r="AJ14">
        <v>0</v>
      </c>
      <c r="AK14">
        <v>0</v>
      </c>
      <c r="AL14">
        <v>21</v>
      </c>
      <c r="AM14">
        <v>0</v>
      </c>
      <c r="AN14">
        <v>45</v>
      </c>
      <c r="AO14">
        <v>13</v>
      </c>
      <c r="AP14">
        <v>0</v>
      </c>
      <c r="AQ14">
        <v>437</v>
      </c>
      <c r="AR14">
        <v>382</v>
      </c>
      <c r="AS14">
        <v>24</v>
      </c>
      <c r="AT14">
        <v>3</v>
      </c>
      <c r="AU14">
        <v>0</v>
      </c>
      <c r="AV14">
        <v>0</v>
      </c>
      <c r="AW14">
        <v>68</v>
      </c>
      <c r="AX14">
        <v>11</v>
      </c>
      <c r="AY14">
        <v>20</v>
      </c>
      <c r="AZ14">
        <v>5</v>
      </c>
      <c r="BA14">
        <v>26</v>
      </c>
      <c r="BB14">
        <v>59</v>
      </c>
      <c r="BC14">
        <v>12</v>
      </c>
      <c r="BD14">
        <v>154</v>
      </c>
      <c r="BE14">
        <v>1551</v>
      </c>
      <c r="BF14">
        <v>37</v>
      </c>
      <c r="BG14">
        <v>18</v>
      </c>
      <c r="BH14">
        <v>9</v>
      </c>
      <c r="BI14">
        <v>0</v>
      </c>
      <c r="BJ14">
        <v>106</v>
      </c>
      <c r="BK14">
        <v>103</v>
      </c>
      <c r="BL14">
        <v>27</v>
      </c>
      <c r="BM14">
        <v>0</v>
      </c>
      <c r="BN14">
        <v>164</v>
      </c>
      <c r="BO14">
        <v>294</v>
      </c>
      <c r="BP14">
        <v>205</v>
      </c>
      <c r="BQ14">
        <v>588</v>
      </c>
      <c r="BR14">
        <v>1027</v>
      </c>
      <c r="BS14">
        <v>18</v>
      </c>
      <c r="BT14">
        <v>5</v>
      </c>
      <c r="BU14">
        <v>43</v>
      </c>
      <c r="BV14">
        <v>0</v>
      </c>
      <c r="BW14">
        <v>29</v>
      </c>
      <c r="BX14">
        <v>0</v>
      </c>
      <c r="BY14">
        <v>0</v>
      </c>
      <c r="BZ14">
        <v>4</v>
      </c>
      <c r="CA14">
        <v>114</v>
      </c>
      <c r="CB14">
        <v>143</v>
      </c>
      <c r="CC14">
        <v>132</v>
      </c>
      <c r="CD14">
        <v>539</v>
      </c>
      <c r="CE14">
        <v>1595</v>
      </c>
      <c r="CF14">
        <v>7</v>
      </c>
      <c r="CG14">
        <v>27</v>
      </c>
      <c r="CH14">
        <v>46</v>
      </c>
      <c r="CI14">
        <v>0</v>
      </c>
      <c r="CJ14">
        <v>40</v>
      </c>
      <c r="CK14">
        <v>8</v>
      </c>
      <c r="CL14">
        <v>20</v>
      </c>
      <c r="CM14">
        <v>4</v>
      </c>
      <c r="CN14">
        <v>192</v>
      </c>
      <c r="CO14">
        <v>281</v>
      </c>
      <c r="CP14">
        <v>21</v>
      </c>
      <c r="CQ14">
        <v>949</v>
      </c>
      <c r="CR14">
        <v>1449</v>
      </c>
      <c r="CS14">
        <v>109</v>
      </c>
      <c r="CT14">
        <v>41</v>
      </c>
      <c r="CU14">
        <v>6</v>
      </c>
      <c r="CV14">
        <v>36</v>
      </c>
      <c r="CW14">
        <v>44</v>
      </c>
      <c r="CX14">
        <v>35</v>
      </c>
      <c r="CY14">
        <v>0</v>
      </c>
      <c r="CZ14">
        <v>9</v>
      </c>
      <c r="DA14">
        <v>76</v>
      </c>
      <c r="DB14">
        <v>77</v>
      </c>
      <c r="DC14">
        <v>49</v>
      </c>
      <c r="DD14">
        <v>967</v>
      </c>
      <c r="DE14">
        <v>1353</v>
      </c>
      <c r="DF14">
        <v>59</v>
      </c>
      <c r="DG14">
        <v>0</v>
      </c>
      <c r="DH14">
        <v>32</v>
      </c>
      <c r="DI14">
        <v>0</v>
      </c>
      <c r="DJ14">
        <v>23</v>
      </c>
      <c r="DK14">
        <v>6</v>
      </c>
      <c r="DL14">
        <v>0</v>
      </c>
      <c r="DM14">
        <v>6</v>
      </c>
      <c r="DN14">
        <v>168</v>
      </c>
      <c r="DO14">
        <v>154</v>
      </c>
      <c r="DP14">
        <v>98</v>
      </c>
      <c r="DQ14">
        <v>807</v>
      </c>
      <c r="DR14">
        <v>1041</v>
      </c>
      <c r="DS14">
        <v>109</v>
      </c>
      <c r="DT14">
        <v>36</v>
      </c>
      <c r="DU14">
        <v>11</v>
      </c>
      <c r="DV14">
        <v>20</v>
      </c>
      <c r="DW14">
        <v>39</v>
      </c>
      <c r="DX14">
        <v>40</v>
      </c>
      <c r="DY14">
        <v>38</v>
      </c>
      <c r="DZ14">
        <v>19</v>
      </c>
      <c r="EA14">
        <v>145</v>
      </c>
      <c r="EB14">
        <v>82</v>
      </c>
      <c r="EC14">
        <v>30</v>
      </c>
      <c r="ED14">
        <v>472</v>
      </c>
      <c r="EE14">
        <v>4875</v>
      </c>
      <c r="EF14">
        <v>189</v>
      </c>
      <c r="EG14">
        <v>86</v>
      </c>
      <c r="EH14">
        <v>28</v>
      </c>
      <c r="EI14">
        <v>109</v>
      </c>
      <c r="EJ14">
        <v>124</v>
      </c>
      <c r="EK14">
        <v>199</v>
      </c>
      <c r="EL14">
        <v>146</v>
      </c>
      <c r="EM14">
        <v>345</v>
      </c>
      <c r="EN14">
        <v>227</v>
      </c>
      <c r="EO14">
        <v>460</v>
      </c>
      <c r="EP14">
        <v>307</v>
      </c>
      <c r="EQ14">
        <v>437</v>
      </c>
      <c r="ER14">
        <v>565</v>
      </c>
      <c r="ES14">
        <v>266</v>
      </c>
      <c r="ET14">
        <v>378</v>
      </c>
      <c r="EU14">
        <v>1009</v>
      </c>
      <c r="EV14">
        <v>4875</v>
      </c>
      <c r="EW14">
        <v>86</v>
      </c>
      <c r="EX14">
        <v>4789</v>
      </c>
      <c r="EY14">
        <v>4875</v>
      </c>
      <c r="EZ14">
        <v>109</v>
      </c>
      <c r="FA14">
        <v>4766</v>
      </c>
      <c r="FB14">
        <v>4875</v>
      </c>
      <c r="FC14">
        <v>369</v>
      </c>
      <c r="FD14">
        <v>4506</v>
      </c>
      <c r="FE14">
        <v>23988</v>
      </c>
      <c r="FF14">
        <v>50669</v>
      </c>
      <c r="FG14">
        <v>87493</v>
      </c>
      <c r="FH14">
        <v>147726</v>
      </c>
      <c r="FI14">
        <v>465365</v>
      </c>
      <c r="FJ14">
        <v>938292</v>
      </c>
      <c r="FK14">
        <v>146908</v>
      </c>
      <c r="FL14">
        <v>4875</v>
      </c>
      <c r="FM14">
        <v>298</v>
      </c>
      <c r="FN14">
        <v>36</v>
      </c>
      <c r="FO14">
        <v>262</v>
      </c>
      <c r="FP14">
        <v>4577</v>
      </c>
      <c r="FQ14">
        <v>269</v>
      </c>
      <c r="FR14">
        <v>4308</v>
      </c>
      <c r="FS14">
        <v>4875</v>
      </c>
      <c r="FT14">
        <v>2356</v>
      </c>
      <c r="FU14">
        <v>2519</v>
      </c>
      <c r="FV14">
        <v>2</v>
      </c>
      <c r="FW14">
        <v>2.38</v>
      </c>
      <c r="FX14">
        <v>1.64</v>
      </c>
      <c r="FY14">
        <v>4875</v>
      </c>
      <c r="FZ14">
        <v>3549</v>
      </c>
      <c r="GA14">
        <v>1002</v>
      </c>
      <c r="GB14">
        <v>0</v>
      </c>
      <c r="GC14">
        <v>184</v>
      </c>
      <c r="GD14">
        <v>0</v>
      </c>
      <c r="GE14">
        <v>44</v>
      </c>
      <c r="GF14">
        <v>96</v>
      </c>
      <c r="GG14">
        <v>19</v>
      </c>
      <c r="GH14">
        <v>77</v>
      </c>
      <c r="GI14">
        <v>4875</v>
      </c>
      <c r="GJ14">
        <v>2356</v>
      </c>
      <c r="GK14">
        <v>32</v>
      </c>
      <c r="GL14">
        <v>11</v>
      </c>
      <c r="GM14">
        <v>32</v>
      </c>
      <c r="GN14">
        <v>0</v>
      </c>
      <c r="GO14">
        <v>109</v>
      </c>
      <c r="GP14">
        <v>10</v>
      </c>
      <c r="GQ14">
        <v>177</v>
      </c>
      <c r="GR14">
        <v>269</v>
      </c>
      <c r="GS14">
        <v>162</v>
      </c>
      <c r="GT14">
        <v>393</v>
      </c>
      <c r="GU14">
        <v>1161</v>
      </c>
      <c r="GV14">
        <v>2519</v>
      </c>
      <c r="GW14">
        <v>139</v>
      </c>
      <c r="GX14">
        <v>7</v>
      </c>
      <c r="GY14">
        <v>54</v>
      </c>
      <c r="GZ14">
        <v>28</v>
      </c>
      <c r="HA14">
        <v>0</v>
      </c>
      <c r="HB14">
        <v>313</v>
      </c>
      <c r="HC14">
        <v>541</v>
      </c>
      <c r="HD14">
        <v>498</v>
      </c>
      <c r="HE14">
        <v>275</v>
      </c>
      <c r="HF14">
        <v>438</v>
      </c>
      <c r="HG14">
        <v>226</v>
      </c>
      <c r="HH14">
        <v>9999</v>
      </c>
      <c r="HI14">
        <v>368</v>
      </c>
      <c r="HJ14">
        <v>316</v>
      </c>
      <c r="HK14">
        <v>56</v>
      </c>
      <c r="HL14">
        <v>411</v>
      </c>
      <c r="HM14">
        <v>365</v>
      </c>
      <c r="HN14">
        <v>51</v>
      </c>
      <c r="HO14">
        <v>8432</v>
      </c>
      <c r="HP14" s="1">
        <v>19118</v>
      </c>
      <c r="HQ14">
        <v>2524</v>
      </c>
      <c r="HR14">
        <v>2</v>
      </c>
      <c r="HS14">
        <v>0</v>
      </c>
      <c r="HT14">
        <v>15</v>
      </c>
      <c r="HU14">
        <v>1</v>
      </c>
      <c r="HV14" s="8">
        <v>368</v>
      </c>
      <c r="HW14" s="8">
        <v>684</v>
      </c>
      <c r="HX14" s="8">
        <v>1151</v>
      </c>
      <c r="HY14" s="8">
        <v>1567</v>
      </c>
      <c r="HZ14" s="7">
        <v>3.6803680368036801E-2</v>
      </c>
      <c r="IA14" s="7">
        <f t="shared" si="17"/>
        <v>3.1603160316031602E-2</v>
      </c>
      <c r="IB14" s="7">
        <v>6.840684068406841E-2</v>
      </c>
      <c r="IC14" s="7">
        <f t="shared" si="0"/>
        <v>4.6704670467046704E-2</v>
      </c>
      <c r="ID14" s="7">
        <f t="shared" si="1"/>
        <v>4.1604160416041605E-2</v>
      </c>
      <c r="IE14" s="7">
        <v>0.11511151115111511</v>
      </c>
      <c r="IF14" s="7">
        <v>0.15671567156715671</v>
      </c>
      <c r="IG14" s="11">
        <f t="shared" si="2"/>
        <v>93</v>
      </c>
      <c r="IH14" s="11">
        <f t="shared" si="3"/>
        <v>80</v>
      </c>
      <c r="II14" s="11">
        <f t="shared" si="4"/>
        <v>118</v>
      </c>
      <c r="IJ14" s="11">
        <f t="shared" si="5"/>
        <v>105</v>
      </c>
      <c r="IK14" s="11">
        <f t="shared" si="6"/>
        <v>173</v>
      </c>
      <c r="IL14" s="11">
        <f t="shared" si="7"/>
        <v>291</v>
      </c>
      <c r="IM14" s="11">
        <f t="shared" si="8"/>
        <v>396</v>
      </c>
      <c r="IN14" s="15">
        <f t="shared" si="9"/>
        <v>1.1560693641618497E-2</v>
      </c>
      <c r="IO14" s="15">
        <f t="shared" si="10"/>
        <v>1.1560693641618497E-2</v>
      </c>
      <c r="IP14" s="15">
        <f t="shared" si="11"/>
        <v>5.0505050505050509E-3</v>
      </c>
      <c r="IQ14" s="19">
        <f>ROUND('Input data'!$B$5+((FW14-1)*'Input data'!$C$5),0)</f>
        <v>19145</v>
      </c>
      <c r="IR14" s="19">
        <f t="shared" si="12"/>
        <v>7658</v>
      </c>
      <c r="IS14" s="19">
        <f t="shared" si="13"/>
        <v>14359</v>
      </c>
      <c r="IT14" s="19">
        <f t="shared" si="14"/>
        <v>23931</v>
      </c>
      <c r="IU14" s="19">
        <f t="shared" si="15"/>
        <v>33504</v>
      </c>
      <c r="IV14" s="26">
        <f>('Input data'!$B$12*12)/'PWD zips'!IR14</f>
        <v>0.10860799164272657</v>
      </c>
      <c r="IW14" s="26">
        <f>('Input data'!$B$12*12)/'PWD zips'!IS14</f>
        <v>5.7923253708475522E-2</v>
      </c>
      <c r="IX14" s="26">
        <f>('Input data'!$B$12*12)/'PWD zips'!IT14</f>
        <v>3.4754920396138901E-2</v>
      </c>
      <c r="IY14" s="26">
        <f>('Input data'!$B$12*12)/'PWD zips'!IU14</f>
        <v>2.4824498567335245E-2</v>
      </c>
      <c r="IZ14" s="27">
        <f>('Input data'!$B$13*12)/'PWD zips'!IR14</f>
        <v>0.12139462000522329</v>
      </c>
      <c r="JA14" s="27">
        <f>('Input data'!$B$13*12)/'PWD zips'!IS14</f>
        <v>6.4742670102374819E-2</v>
      </c>
      <c r="JB14" s="27">
        <f>('Input data'!$B$13*12)/'PWD zips'!IT14</f>
        <v>3.8846684217124235E-2</v>
      </c>
      <c r="JC14" s="27">
        <f>('Input data'!$B$13*12)/'PWD zips'!IU14</f>
        <v>2.7747134670487106E-2</v>
      </c>
      <c r="JD14" s="28">
        <f>('Input data'!$B$14*12)/'PWD zips'!IR14</f>
        <v>0.13150169757116739</v>
      </c>
      <c r="JE14" s="28">
        <f>('Input data'!$B$14*12)/'PWD zips'!IS14</f>
        <v>7.0133017619611396E-2</v>
      </c>
      <c r="JF14" s="28">
        <f>('Input data'!$B$14*12)/'PWD zips'!IT14</f>
        <v>4.208098282562367E-2</v>
      </c>
      <c r="JG14" s="28">
        <f>('Input data'!$B$14*12)/'PWD zips'!IU14</f>
        <v>3.005730659025788E-2</v>
      </c>
    </row>
    <row r="15" spans="1:267" x14ac:dyDescent="0.25">
      <c r="A15" s="1">
        <v>19119</v>
      </c>
      <c r="B15" s="1">
        <f t="shared" si="16"/>
        <v>0</v>
      </c>
      <c r="C15" t="s">
        <v>144</v>
      </c>
      <c r="D15">
        <v>19119</v>
      </c>
      <c r="E15">
        <v>28509</v>
      </c>
      <c r="F15">
        <v>2074</v>
      </c>
      <c r="G15">
        <v>245</v>
      </c>
      <c r="H15">
        <v>15</v>
      </c>
      <c r="I15">
        <v>0</v>
      </c>
      <c r="J15">
        <v>114</v>
      </c>
      <c r="K15">
        <v>205</v>
      </c>
      <c r="L15">
        <v>131</v>
      </c>
      <c r="M15">
        <v>0</v>
      </c>
      <c r="N15">
        <v>77</v>
      </c>
      <c r="O15">
        <v>97</v>
      </c>
      <c r="P15">
        <v>333</v>
      </c>
      <c r="Q15">
        <v>178</v>
      </c>
      <c r="R15">
        <v>679</v>
      </c>
      <c r="S15">
        <v>1837</v>
      </c>
      <c r="T15">
        <v>69</v>
      </c>
      <c r="U15">
        <v>73</v>
      </c>
      <c r="V15">
        <v>33</v>
      </c>
      <c r="W15">
        <v>68</v>
      </c>
      <c r="X15">
        <v>34</v>
      </c>
      <c r="Y15">
        <v>117</v>
      </c>
      <c r="Z15">
        <v>0</v>
      </c>
      <c r="AA15">
        <v>44</v>
      </c>
      <c r="AB15">
        <v>170</v>
      </c>
      <c r="AC15">
        <v>205</v>
      </c>
      <c r="AD15">
        <v>928</v>
      </c>
      <c r="AE15">
        <v>1694</v>
      </c>
      <c r="AF15">
        <v>100</v>
      </c>
      <c r="AG15">
        <v>32</v>
      </c>
      <c r="AH15">
        <v>0</v>
      </c>
      <c r="AI15">
        <v>304</v>
      </c>
      <c r="AJ15">
        <v>60</v>
      </c>
      <c r="AK15">
        <v>97</v>
      </c>
      <c r="AL15">
        <v>7</v>
      </c>
      <c r="AM15">
        <v>80</v>
      </c>
      <c r="AN15">
        <v>181</v>
      </c>
      <c r="AO15">
        <v>74</v>
      </c>
      <c r="AP15">
        <v>143</v>
      </c>
      <c r="AQ15">
        <v>616</v>
      </c>
      <c r="AR15">
        <v>1896</v>
      </c>
      <c r="AS15">
        <v>157</v>
      </c>
      <c r="AT15">
        <v>36</v>
      </c>
      <c r="AU15">
        <v>67</v>
      </c>
      <c r="AV15">
        <v>108</v>
      </c>
      <c r="AW15">
        <v>25</v>
      </c>
      <c r="AX15">
        <v>69</v>
      </c>
      <c r="AY15">
        <v>20</v>
      </c>
      <c r="AZ15">
        <v>35</v>
      </c>
      <c r="BA15">
        <v>373</v>
      </c>
      <c r="BB15">
        <v>293</v>
      </c>
      <c r="BC15">
        <v>43</v>
      </c>
      <c r="BD15">
        <v>670</v>
      </c>
      <c r="BE15">
        <v>3679</v>
      </c>
      <c r="BF15">
        <v>385</v>
      </c>
      <c r="BG15">
        <v>135</v>
      </c>
      <c r="BH15">
        <v>112</v>
      </c>
      <c r="BI15">
        <v>53</v>
      </c>
      <c r="BJ15">
        <v>183</v>
      </c>
      <c r="BK15">
        <v>282</v>
      </c>
      <c r="BL15">
        <v>30</v>
      </c>
      <c r="BM15">
        <v>84</v>
      </c>
      <c r="BN15">
        <v>414</v>
      </c>
      <c r="BO15">
        <v>532</v>
      </c>
      <c r="BP15">
        <v>402</v>
      </c>
      <c r="BQ15">
        <v>1067</v>
      </c>
      <c r="BR15">
        <v>4408</v>
      </c>
      <c r="BS15">
        <v>119</v>
      </c>
      <c r="BT15">
        <v>70</v>
      </c>
      <c r="BU15">
        <v>15</v>
      </c>
      <c r="BV15">
        <v>224</v>
      </c>
      <c r="BW15">
        <v>111</v>
      </c>
      <c r="BX15">
        <v>82</v>
      </c>
      <c r="BY15">
        <v>0</v>
      </c>
      <c r="BZ15">
        <v>101</v>
      </c>
      <c r="CA15">
        <v>294</v>
      </c>
      <c r="CB15">
        <v>765</v>
      </c>
      <c r="CC15">
        <v>525</v>
      </c>
      <c r="CD15">
        <v>2102</v>
      </c>
      <c r="CE15">
        <v>4153</v>
      </c>
      <c r="CF15">
        <v>81</v>
      </c>
      <c r="CG15">
        <v>26</v>
      </c>
      <c r="CH15">
        <v>129</v>
      </c>
      <c r="CI15">
        <v>82</v>
      </c>
      <c r="CJ15">
        <v>165</v>
      </c>
      <c r="CK15">
        <v>190</v>
      </c>
      <c r="CL15">
        <v>3</v>
      </c>
      <c r="CM15">
        <v>46</v>
      </c>
      <c r="CN15">
        <v>344</v>
      </c>
      <c r="CO15">
        <v>411</v>
      </c>
      <c r="CP15">
        <v>302</v>
      </c>
      <c r="CQ15">
        <v>2374</v>
      </c>
      <c r="CR15">
        <v>3626</v>
      </c>
      <c r="CS15">
        <v>223</v>
      </c>
      <c r="CT15">
        <v>145</v>
      </c>
      <c r="CU15">
        <v>58</v>
      </c>
      <c r="CV15">
        <v>100</v>
      </c>
      <c r="CW15">
        <v>66</v>
      </c>
      <c r="CX15">
        <v>124</v>
      </c>
      <c r="CY15">
        <v>85</v>
      </c>
      <c r="CZ15">
        <v>63</v>
      </c>
      <c r="DA15">
        <v>512</v>
      </c>
      <c r="DB15">
        <v>371</v>
      </c>
      <c r="DC15">
        <v>161</v>
      </c>
      <c r="DD15">
        <v>1718</v>
      </c>
      <c r="DE15">
        <v>2711</v>
      </c>
      <c r="DF15">
        <v>178</v>
      </c>
      <c r="DG15">
        <v>27</v>
      </c>
      <c r="DH15">
        <v>97</v>
      </c>
      <c r="DI15">
        <v>125</v>
      </c>
      <c r="DJ15">
        <v>71</v>
      </c>
      <c r="DK15">
        <v>63</v>
      </c>
      <c r="DL15">
        <v>10</v>
      </c>
      <c r="DM15">
        <v>149</v>
      </c>
      <c r="DN15">
        <v>209</v>
      </c>
      <c r="DO15">
        <v>313</v>
      </c>
      <c r="DP15">
        <v>303</v>
      </c>
      <c r="DQ15">
        <v>1166</v>
      </c>
      <c r="DR15">
        <v>2431</v>
      </c>
      <c r="DS15">
        <v>208</v>
      </c>
      <c r="DT15">
        <v>49</v>
      </c>
      <c r="DU15">
        <v>100</v>
      </c>
      <c r="DV15">
        <v>128</v>
      </c>
      <c r="DW15">
        <v>70</v>
      </c>
      <c r="DX15">
        <v>72</v>
      </c>
      <c r="DY15">
        <v>75</v>
      </c>
      <c r="DZ15">
        <v>10</v>
      </c>
      <c r="EA15">
        <v>498</v>
      </c>
      <c r="EB15">
        <v>245</v>
      </c>
      <c r="EC15">
        <v>186</v>
      </c>
      <c r="ED15">
        <v>790</v>
      </c>
      <c r="EE15">
        <v>12564</v>
      </c>
      <c r="EF15">
        <v>617</v>
      </c>
      <c r="EG15">
        <v>671</v>
      </c>
      <c r="EH15">
        <v>454</v>
      </c>
      <c r="EI15">
        <v>317</v>
      </c>
      <c r="EJ15">
        <v>654</v>
      </c>
      <c r="EK15">
        <v>392</v>
      </c>
      <c r="EL15">
        <v>399</v>
      </c>
      <c r="EM15">
        <v>555</v>
      </c>
      <c r="EN15">
        <v>365</v>
      </c>
      <c r="EO15">
        <v>894</v>
      </c>
      <c r="EP15">
        <v>1089</v>
      </c>
      <c r="EQ15">
        <v>1636</v>
      </c>
      <c r="ER15">
        <v>978</v>
      </c>
      <c r="ES15">
        <v>871</v>
      </c>
      <c r="ET15">
        <v>1030</v>
      </c>
      <c r="EU15">
        <v>1642</v>
      </c>
      <c r="EV15">
        <v>12564</v>
      </c>
      <c r="EW15">
        <v>711</v>
      </c>
      <c r="EX15">
        <v>11853</v>
      </c>
      <c r="EY15">
        <v>12564</v>
      </c>
      <c r="EZ15">
        <v>549</v>
      </c>
      <c r="FA15">
        <v>12015</v>
      </c>
      <c r="FB15">
        <v>12564</v>
      </c>
      <c r="FC15">
        <v>2042</v>
      </c>
      <c r="FD15">
        <v>10522</v>
      </c>
      <c r="FE15">
        <v>15598</v>
      </c>
      <c r="FF15">
        <v>42478</v>
      </c>
      <c r="FG15">
        <v>72646</v>
      </c>
      <c r="FH15">
        <v>119728</v>
      </c>
      <c r="FI15">
        <v>314595</v>
      </c>
      <c r="FJ15">
        <v>607016</v>
      </c>
      <c r="FK15">
        <v>104434</v>
      </c>
      <c r="FL15">
        <v>12564</v>
      </c>
      <c r="FM15">
        <v>1953</v>
      </c>
      <c r="FN15">
        <v>614</v>
      </c>
      <c r="FO15">
        <v>1339</v>
      </c>
      <c r="FP15">
        <v>10611</v>
      </c>
      <c r="FQ15">
        <v>714</v>
      </c>
      <c r="FR15">
        <v>9897</v>
      </c>
      <c r="FS15">
        <v>12564</v>
      </c>
      <c r="FT15">
        <v>8076</v>
      </c>
      <c r="FU15">
        <v>4488</v>
      </c>
      <c r="FV15">
        <v>2.2599999999999998</v>
      </c>
      <c r="FW15">
        <v>2.4900000000000002</v>
      </c>
      <c r="FX15">
        <v>1.84</v>
      </c>
      <c r="FY15">
        <v>12564</v>
      </c>
      <c r="FZ15">
        <v>4535</v>
      </c>
      <c r="GA15">
        <v>7570</v>
      </c>
      <c r="GB15">
        <v>1</v>
      </c>
      <c r="GC15">
        <v>72</v>
      </c>
      <c r="GD15">
        <v>0</v>
      </c>
      <c r="GE15">
        <v>109</v>
      </c>
      <c r="GF15">
        <v>277</v>
      </c>
      <c r="GG15">
        <v>24</v>
      </c>
      <c r="GH15">
        <v>253</v>
      </c>
      <c r="GI15">
        <v>12564</v>
      </c>
      <c r="GJ15">
        <v>8076</v>
      </c>
      <c r="GK15">
        <v>160</v>
      </c>
      <c r="GL15">
        <v>165</v>
      </c>
      <c r="GM15">
        <v>218</v>
      </c>
      <c r="GN15">
        <v>139</v>
      </c>
      <c r="GO15">
        <v>117</v>
      </c>
      <c r="GP15">
        <v>453</v>
      </c>
      <c r="GQ15">
        <v>692</v>
      </c>
      <c r="GR15">
        <v>1162</v>
      </c>
      <c r="GS15">
        <v>1077</v>
      </c>
      <c r="GT15">
        <v>1294</v>
      </c>
      <c r="GU15">
        <v>2599</v>
      </c>
      <c r="GV15">
        <v>4488</v>
      </c>
      <c r="GW15">
        <v>154</v>
      </c>
      <c r="GX15">
        <v>138</v>
      </c>
      <c r="GY15">
        <v>453</v>
      </c>
      <c r="GZ15">
        <v>315</v>
      </c>
      <c r="HA15">
        <v>200</v>
      </c>
      <c r="HB15">
        <v>593</v>
      </c>
      <c r="HC15">
        <v>627</v>
      </c>
      <c r="HD15">
        <v>821</v>
      </c>
      <c r="HE15">
        <v>559</v>
      </c>
      <c r="HF15">
        <v>555</v>
      </c>
      <c r="HG15">
        <v>73</v>
      </c>
      <c r="HH15">
        <v>28509</v>
      </c>
      <c r="HI15">
        <v>1765</v>
      </c>
      <c r="HJ15">
        <v>1219</v>
      </c>
      <c r="HK15">
        <v>1306</v>
      </c>
      <c r="HL15">
        <v>990</v>
      </c>
      <c r="HM15">
        <v>1457</v>
      </c>
      <c r="HN15">
        <v>689</v>
      </c>
      <c r="HO15">
        <v>21083</v>
      </c>
      <c r="HP15" s="1">
        <v>19119</v>
      </c>
      <c r="HQ15">
        <v>9125</v>
      </c>
      <c r="HR15">
        <v>102</v>
      </c>
      <c r="HS15">
        <v>40</v>
      </c>
      <c r="HT15">
        <v>273</v>
      </c>
      <c r="HU15">
        <v>78</v>
      </c>
      <c r="HV15" s="8">
        <v>1765</v>
      </c>
      <c r="HW15" s="8">
        <v>2984</v>
      </c>
      <c r="HX15" s="8">
        <v>5280</v>
      </c>
      <c r="HY15" s="8">
        <v>7426</v>
      </c>
      <c r="HZ15" s="7">
        <v>6.1910273948577642E-2</v>
      </c>
      <c r="IA15" s="7">
        <f t="shared" si="17"/>
        <v>4.2758427163351924E-2</v>
      </c>
      <c r="IB15" s="7">
        <v>0.10466870111192957</v>
      </c>
      <c r="IC15" s="7">
        <f t="shared" si="0"/>
        <v>8.0535971096846612E-2</v>
      </c>
      <c r="ID15" s="7">
        <f t="shared" si="1"/>
        <v>7.5274474727279106E-2</v>
      </c>
      <c r="IE15" s="7">
        <v>0.18520467220877618</v>
      </c>
      <c r="IF15" s="7">
        <v>0.26047914693605528</v>
      </c>
      <c r="IG15" s="11">
        <f t="shared" si="2"/>
        <v>565</v>
      </c>
      <c r="IH15" s="11">
        <f t="shared" si="3"/>
        <v>390</v>
      </c>
      <c r="II15" s="11">
        <f t="shared" si="4"/>
        <v>735</v>
      </c>
      <c r="IJ15" s="11">
        <f t="shared" si="5"/>
        <v>687</v>
      </c>
      <c r="IK15" s="11">
        <f t="shared" si="6"/>
        <v>955</v>
      </c>
      <c r="IL15" s="11">
        <f t="shared" si="7"/>
        <v>1690</v>
      </c>
      <c r="IM15" s="11">
        <f t="shared" si="8"/>
        <v>2377</v>
      </c>
      <c r="IN15" s="15">
        <f t="shared" si="9"/>
        <v>0.10680628272251309</v>
      </c>
      <c r="IO15" s="15">
        <f t="shared" si="10"/>
        <v>0.10680628272251309</v>
      </c>
      <c r="IP15" s="15">
        <f t="shared" si="11"/>
        <v>4.2911232646192683E-2</v>
      </c>
      <c r="IQ15" s="19">
        <f>ROUND('Input data'!$B$5+((FW15-1)*'Input data'!$C$5),0)</f>
        <v>19645</v>
      </c>
      <c r="IR15" s="19">
        <f t="shared" si="12"/>
        <v>7858</v>
      </c>
      <c r="IS15" s="19">
        <f t="shared" si="13"/>
        <v>14734</v>
      </c>
      <c r="IT15" s="19">
        <f t="shared" si="14"/>
        <v>24556</v>
      </c>
      <c r="IU15" s="19">
        <f t="shared" si="15"/>
        <v>34379</v>
      </c>
      <c r="IV15" s="26">
        <f>('Input data'!$B$12*12)/'PWD zips'!IR15</f>
        <v>0.10584372613896666</v>
      </c>
      <c r="IW15" s="26">
        <f>('Input data'!$B$12*12)/'PWD zips'!IS15</f>
        <v>5.6449029455680741E-2</v>
      </c>
      <c r="IX15" s="26">
        <f>('Input data'!$B$12*12)/'PWD zips'!IT15</f>
        <v>3.387033718846718E-2</v>
      </c>
      <c r="IY15" s="26">
        <f>('Input data'!$B$12*12)/'PWD zips'!IU15</f>
        <v>2.419267576136595E-2</v>
      </c>
      <c r="IZ15" s="27">
        <f>('Input data'!$B$13*12)/'PWD zips'!IR15</f>
        <v>0.1183049121913973</v>
      </c>
      <c r="JA15" s="27">
        <f>('Input data'!$B$13*12)/'PWD zips'!IS15</f>
        <v>6.3094882584498441E-2</v>
      </c>
      <c r="JB15" s="27">
        <f>('Input data'!$B$13*12)/'PWD zips'!IT15</f>
        <v>3.7857957322039421E-2</v>
      </c>
      <c r="JC15" s="27">
        <f>('Input data'!$B$13*12)/'PWD zips'!IU15</f>
        <v>2.7040926146775647E-2</v>
      </c>
      <c r="JD15" s="28">
        <f>('Input data'!$B$14*12)/'PWD zips'!IR15</f>
        <v>0.12815474675489946</v>
      </c>
      <c r="JE15" s="28">
        <f>('Input data'!$B$14*12)/'PWD zips'!IS15</f>
        <v>6.834803855029184E-2</v>
      </c>
      <c r="JF15" s="28">
        <f>('Input data'!$B$14*12)/'PWD zips'!IT15</f>
        <v>4.1009936471738069E-2</v>
      </c>
      <c r="JG15" s="28">
        <f>('Input data'!$B$14*12)/'PWD zips'!IU15</f>
        <v>2.9292300532301696E-2</v>
      </c>
    </row>
    <row r="16" spans="1:267" x14ac:dyDescent="0.25">
      <c r="A16" s="1">
        <v>19120</v>
      </c>
      <c r="B16" s="1">
        <f t="shared" si="16"/>
        <v>0</v>
      </c>
      <c r="C16" t="s">
        <v>145</v>
      </c>
      <c r="D16">
        <v>19120</v>
      </c>
      <c r="E16">
        <v>73650</v>
      </c>
      <c r="F16">
        <v>7384</v>
      </c>
      <c r="G16">
        <v>1197</v>
      </c>
      <c r="H16">
        <v>908</v>
      </c>
      <c r="I16">
        <v>542</v>
      </c>
      <c r="J16">
        <v>625</v>
      </c>
      <c r="K16">
        <v>1484</v>
      </c>
      <c r="L16">
        <v>425</v>
      </c>
      <c r="M16">
        <v>170</v>
      </c>
      <c r="N16">
        <v>286</v>
      </c>
      <c r="O16">
        <v>1073</v>
      </c>
      <c r="P16">
        <v>342</v>
      </c>
      <c r="Q16">
        <v>209</v>
      </c>
      <c r="R16">
        <v>123</v>
      </c>
      <c r="S16">
        <v>7821</v>
      </c>
      <c r="T16">
        <v>2146</v>
      </c>
      <c r="U16">
        <v>902</v>
      </c>
      <c r="V16">
        <v>916</v>
      </c>
      <c r="W16">
        <v>326</v>
      </c>
      <c r="X16">
        <v>1219</v>
      </c>
      <c r="Y16">
        <v>617</v>
      </c>
      <c r="Z16">
        <v>120</v>
      </c>
      <c r="AA16">
        <v>183</v>
      </c>
      <c r="AB16">
        <v>345</v>
      </c>
      <c r="AC16">
        <v>83</v>
      </c>
      <c r="AD16">
        <v>269</v>
      </c>
      <c r="AE16">
        <v>6955</v>
      </c>
      <c r="AF16">
        <v>1552</v>
      </c>
      <c r="AG16">
        <v>1088</v>
      </c>
      <c r="AH16">
        <v>490</v>
      </c>
      <c r="AI16">
        <v>402</v>
      </c>
      <c r="AJ16">
        <v>558</v>
      </c>
      <c r="AK16">
        <v>474</v>
      </c>
      <c r="AL16">
        <v>102</v>
      </c>
      <c r="AM16">
        <v>155</v>
      </c>
      <c r="AN16">
        <v>837</v>
      </c>
      <c r="AO16">
        <v>551</v>
      </c>
      <c r="AP16">
        <v>187</v>
      </c>
      <c r="AQ16">
        <v>559</v>
      </c>
      <c r="AR16">
        <v>5862</v>
      </c>
      <c r="AS16">
        <v>661</v>
      </c>
      <c r="AT16">
        <v>542</v>
      </c>
      <c r="AU16">
        <v>418</v>
      </c>
      <c r="AV16">
        <v>484</v>
      </c>
      <c r="AW16">
        <v>431</v>
      </c>
      <c r="AX16">
        <v>260</v>
      </c>
      <c r="AY16">
        <v>136</v>
      </c>
      <c r="AZ16">
        <v>164</v>
      </c>
      <c r="BA16">
        <v>1161</v>
      </c>
      <c r="BB16">
        <v>981</v>
      </c>
      <c r="BC16">
        <v>289</v>
      </c>
      <c r="BD16">
        <v>335</v>
      </c>
      <c r="BE16">
        <v>10721</v>
      </c>
      <c r="BF16">
        <v>1145</v>
      </c>
      <c r="BG16">
        <v>1051</v>
      </c>
      <c r="BH16">
        <v>456</v>
      </c>
      <c r="BI16">
        <v>452</v>
      </c>
      <c r="BJ16">
        <v>529</v>
      </c>
      <c r="BK16">
        <v>463</v>
      </c>
      <c r="BL16">
        <v>155</v>
      </c>
      <c r="BM16">
        <v>599</v>
      </c>
      <c r="BN16">
        <v>2151</v>
      </c>
      <c r="BO16">
        <v>1592</v>
      </c>
      <c r="BP16">
        <v>739</v>
      </c>
      <c r="BQ16">
        <v>1389</v>
      </c>
      <c r="BR16">
        <v>9352</v>
      </c>
      <c r="BS16">
        <v>1447</v>
      </c>
      <c r="BT16">
        <v>628</v>
      </c>
      <c r="BU16">
        <v>724</v>
      </c>
      <c r="BV16">
        <v>521</v>
      </c>
      <c r="BW16">
        <v>1254</v>
      </c>
      <c r="BX16">
        <v>232</v>
      </c>
      <c r="BY16">
        <v>295</v>
      </c>
      <c r="BZ16">
        <v>317</v>
      </c>
      <c r="CA16">
        <v>1371</v>
      </c>
      <c r="CB16">
        <v>1224</v>
      </c>
      <c r="CC16">
        <v>465</v>
      </c>
      <c r="CD16">
        <v>874</v>
      </c>
      <c r="CE16">
        <v>8987</v>
      </c>
      <c r="CF16">
        <v>664</v>
      </c>
      <c r="CG16">
        <v>862</v>
      </c>
      <c r="CH16">
        <v>101</v>
      </c>
      <c r="CI16">
        <v>511</v>
      </c>
      <c r="CJ16">
        <v>315</v>
      </c>
      <c r="CK16">
        <v>578</v>
      </c>
      <c r="CL16">
        <v>131</v>
      </c>
      <c r="CM16">
        <v>396</v>
      </c>
      <c r="CN16">
        <v>1724</v>
      </c>
      <c r="CO16">
        <v>1384</v>
      </c>
      <c r="CP16">
        <v>1086</v>
      </c>
      <c r="CQ16">
        <v>1235</v>
      </c>
      <c r="CR16">
        <v>8695</v>
      </c>
      <c r="CS16">
        <v>588</v>
      </c>
      <c r="CT16">
        <v>497</v>
      </c>
      <c r="CU16">
        <v>1020</v>
      </c>
      <c r="CV16">
        <v>255</v>
      </c>
      <c r="CW16">
        <v>496</v>
      </c>
      <c r="CX16">
        <v>411</v>
      </c>
      <c r="CY16">
        <v>87</v>
      </c>
      <c r="CZ16">
        <v>149</v>
      </c>
      <c r="DA16">
        <v>1688</v>
      </c>
      <c r="DB16">
        <v>1176</v>
      </c>
      <c r="DC16">
        <v>912</v>
      </c>
      <c r="DD16">
        <v>1416</v>
      </c>
      <c r="DE16">
        <v>5460</v>
      </c>
      <c r="DF16">
        <v>547</v>
      </c>
      <c r="DG16">
        <v>534</v>
      </c>
      <c r="DH16">
        <v>681</v>
      </c>
      <c r="DI16">
        <v>224</v>
      </c>
      <c r="DJ16">
        <v>322</v>
      </c>
      <c r="DK16">
        <v>259</v>
      </c>
      <c r="DL16">
        <v>115</v>
      </c>
      <c r="DM16">
        <v>127</v>
      </c>
      <c r="DN16">
        <v>504</v>
      </c>
      <c r="DO16">
        <v>771</v>
      </c>
      <c r="DP16">
        <v>509</v>
      </c>
      <c r="DQ16">
        <v>867</v>
      </c>
      <c r="DR16">
        <v>2413</v>
      </c>
      <c r="DS16">
        <v>306</v>
      </c>
      <c r="DT16">
        <v>122</v>
      </c>
      <c r="DU16">
        <v>304</v>
      </c>
      <c r="DV16">
        <v>80</v>
      </c>
      <c r="DW16">
        <v>239</v>
      </c>
      <c r="DX16">
        <v>59</v>
      </c>
      <c r="DY16">
        <v>180</v>
      </c>
      <c r="DZ16">
        <v>81</v>
      </c>
      <c r="EA16">
        <v>426</v>
      </c>
      <c r="EB16">
        <v>344</v>
      </c>
      <c r="EC16">
        <v>91</v>
      </c>
      <c r="ED16">
        <v>181</v>
      </c>
      <c r="EE16">
        <v>24592</v>
      </c>
      <c r="EF16">
        <v>2368</v>
      </c>
      <c r="EG16">
        <v>1907</v>
      </c>
      <c r="EH16">
        <v>2016</v>
      </c>
      <c r="EI16">
        <v>1060</v>
      </c>
      <c r="EJ16">
        <v>1541</v>
      </c>
      <c r="EK16">
        <v>1053</v>
      </c>
      <c r="EL16">
        <v>1392</v>
      </c>
      <c r="EM16">
        <v>1205</v>
      </c>
      <c r="EN16">
        <v>911</v>
      </c>
      <c r="EO16">
        <v>2375</v>
      </c>
      <c r="EP16">
        <v>2592</v>
      </c>
      <c r="EQ16">
        <v>2557</v>
      </c>
      <c r="ER16">
        <v>1221</v>
      </c>
      <c r="ES16">
        <v>1049</v>
      </c>
      <c r="ET16">
        <v>923</v>
      </c>
      <c r="EU16">
        <v>422</v>
      </c>
      <c r="EV16">
        <v>24592</v>
      </c>
      <c r="EW16">
        <v>3455</v>
      </c>
      <c r="EX16">
        <v>21137</v>
      </c>
      <c r="EY16">
        <v>24592</v>
      </c>
      <c r="EZ16">
        <v>2471</v>
      </c>
      <c r="FA16">
        <v>22121</v>
      </c>
      <c r="FB16">
        <v>24592</v>
      </c>
      <c r="FC16">
        <v>10079</v>
      </c>
      <c r="FD16">
        <v>14513</v>
      </c>
      <c r="FE16">
        <v>9288</v>
      </c>
      <c r="FF16">
        <v>24788</v>
      </c>
      <c r="FG16">
        <v>44766</v>
      </c>
      <c r="FH16">
        <v>68527</v>
      </c>
      <c r="FI16">
        <v>144817</v>
      </c>
      <c r="FJ16">
        <v>245958</v>
      </c>
      <c r="FK16">
        <v>44363</v>
      </c>
      <c r="FL16">
        <v>24592</v>
      </c>
      <c r="FM16">
        <v>9889</v>
      </c>
      <c r="FN16">
        <v>5022</v>
      </c>
      <c r="FO16">
        <v>4867</v>
      </c>
      <c r="FP16">
        <v>14703</v>
      </c>
      <c r="FQ16">
        <v>2191</v>
      </c>
      <c r="FR16">
        <v>12512</v>
      </c>
      <c r="FS16">
        <v>24592</v>
      </c>
      <c r="FT16">
        <v>15519</v>
      </c>
      <c r="FU16">
        <v>9073</v>
      </c>
      <c r="FV16">
        <v>3</v>
      </c>
      <c r="FW16">
        <v>2.95</v>
      </c>
      <c r="FX16">
        <v>3.08</v>
      </c>
      <c r="FY16">
        <v>24592</v>
      </c>
      <c r="FZ16">
        <v>3190</v>
      </c>
      <c r="GA16">
        <v>12773</v>
      </c>
      <c r="GB16">
        <v>99</v>
      </c>
      <c r="GC16">
        <v>2510</v>
      </c>
      <c r="GD16">
        <v>6</v>
      </c>
      <c r="GE16">
        <v>4849</v>
      </c>
      <c r="GF16">
        <v>1165</v>
      </c>
      <c r="GG16">
        <v>639</v>
      </c>
      <c r="GH16">
        <v>526</v>
      </c>
      <c r="GI16">
        <v>24592</v>
      </c>
      <c r="GJ16">
        <v>15519</v>
      </c>
      <c r="GK16">
        <v>761</v>
      </c>
      <c r="GL16">
        <v>417</v>
      </c>
      <c r="GM16">
        <v>973</v>
      </c>
      <c r="GN16">
        <v>1147</v>
      </c>
      <c r="GO16">
        <v>581</v>
      </c>
      <c r="GP16">
        <v>1375</v>
      </c>
      <c r="GQ16">
        <v>1942</v>
      </c>
      <c r="GR16">
        <v>3473</v>
      </c>
      <c r="GS16">
        <v>1851</v>
      </c>
      <c r="GT16">
        <v>2005</v>
      </c>
      <c r="GU16">
        <v>994</v>
      </c>
      <c r="GV16">
        <v>9073</v>
      </c>
      <c r="GW16">
        <v>331</v>
      </c>
      <c r="GX16">
        <v>859</v>
      </c>
      <c r="GY16">
        <v>934</v>
      </c>
      <c r="GZ16">
        <v>869</v>
      </c>
      <c r="HA16">
        <v>479</v>
      </c>
      <c r="HB16">
        <v>1219</v>
      </c>
      <c r="HC16">
        <v>1566</v>
      </c>
      <c r="HD16">
        <v>1494</v>
      </c>
      <c r="HE16">
        <v>706</v>
      </c>
      <c r="HF16">
        <v>265</v>
      </c>
      <c r="HG16">
        <v>351</v>
      </c>
      <c r="HH16">
        <v>73650</v>
      </c>
      <c r="HI16">
        <v>10253</v>
      </c>
      <c r="HJ16">
        <v>12786</v>
      </c>
      <c r="HK16">
        <v>3880</v>
      </c>
      <c r="HL16">
        <v>6847</v>
      </c>
      <c r="HM16">
        <v>5269</v>
      </c>
      <c r="HN16">
        <v>2457</v>
      </c>
      <c r="HO16">
        <v>32158</v>
      </c>
      <c r="HP16" s="1">
        <v>19120</v>
      </c>
      <c r="HQ16">
        <v>20596</v>
      </c>
      <c r="HR16">
        <v>732</v>
      </c>
      <c r="HS16">
        <v>240</v>
      </c>
      <c r="HT16">
        <v>625</v>
      </c>
      <c r="HU16">
        <v>258</v>
      </c>
      <c r="HV16" s="8">
        <v>10253</v>
      </c>
      <c r="HW16" s="8">
        <v>23039</v>
      </c>
      <c r="HX16" s="8">
        <v>33766</v>
      </c>
      <c r="HY16" s="8">
        <v>41492</v>
      </c>
      <c r="HZ16" s="7">
        <v>0.13921249151391718</v>
      </c>
      <c r="IA16" s="7">
        <f t="shared" si="17"/>
        <v>0.17360488798370671</v>
      </c>
      <c r="IB16" s="7">
        <v>0.31281737949762389</v>
      </c>
      <c r="IC16" s="7">
        <f t="shared" si="0"/>
        <v>0.14564833672776648</v>
      </c>
      <c r="ID16" s="7">
        <f t="shared" si="1"/>
        <v>0.10490156143923965</v>
      </c>
      <c r="IE16" s="7">
        <v>0.45846571622539034</v>
      </c>
      <c r="IF16" s="7">
        <v>0.56336727766463002</v>
      </c>
      <c r="IG16" s="11">
        <f t="shared" si="2"/>
        <v>2867</v>
      </c>
      <c r="IH16" s="11">
        <f t="shared" si="3"/>
        <v>3576</v>
      </c>
      <c r="II16" s="11">
        <f t="shared" si="4"/>
        <v>3000</v>
      </c>
      <c r="IJ16" s="11">
        <f t="shared" si="5"/>
        <v>2161</v>
      </c>
      <c r="IK16" s="11">
        <f t="shared" si="6"/>
        <v>6443</v>
      </c>
      <c r="IL16" s="11">
        <f t="shared" si="7"/>
        <v>9443</v>
      </c>
      <c r="IM16" s="11">
        <f t="shared" si="8"/>
        <v>11603</v>
      </c>
      <c r="IN16" s="15">
        <f t="shared" si="9"/>
        <v>0.11361167158156138</v>
      </c>
      <c r="IO16" s="15">
        <f t="shared" si="10"/>
        <v>0.11361167158156138</v>
      </c>
      <c r="IP16" s="15">
        <f t="shared" si="11"/>
        <v>6.3087132638110832E-2</v>
      </c>
      <c r="IQ16" s="19">
        <f>ROUND('Input data'!$B$5+((FW16-1)*'Input data'!$C$5),0)</f>
        <v>21733</v>
      </c>
      <c r="IR16" s="19">
        <f t="shared" si="12"/>
        <v>8693</v>
      </c>
      <c r="IS16" s="19">
        <f t="shared" si="13"/>
        <v>16300</v>
      </c>
      <c r="IT16" s="19">
        <f t="shared" si="14"/>
        <v>27166</v>
      </c>
      <c r="IU16" s="19">
        <f t="shared" si="15"/>
        <v>38033</v>
      </c>
      <c r="IV16" s="26">
        <f>('Input data'!$B$12*12)/'PWD zips'!IR16</f>
        <v>9.5676981479351206E-2</v>
      </c>
      <c r="IW16" s="26">
        <f>('Input data'!$B$12*12)/'PWD zips'!IS16</f>
        <v>5.1025766871165647E-2</v>
      </c>
      <c r="IX16" s="26">
        <f>('Input data'!$B$12*12)/'PWD zips'!IT16</f>
        <v>3.0616211440771552E-2</v>
      </c>
      <c r="IY16" s="26">
        <f>('Input data'!$B$12*12)/'PWD zips'!IU16</f>
        <v>2.1868377461678017E-2</v>
      </c>
      <c r="IZ16" s="27">
        <f>('Input data'!$B$13*12)/'PWD zips'!IR16</f>
        <v>0.10694121707120671</v>
      </c>
      <c r="JA16" s="27">
        <f>('Input data'!$B$13*12)/'PWD zips'!IS16</f>
        <v>5.703312883435583E-2</v>
      </c>
      <c r="JB16" s="27">
        <f>('Input data'!$B$13*12)/'PWD zips'!IT16</f>
        <v>3.4220717072811602E-2</v>
      </c>
      <c r="JC16" s="27">
        <f>('Input data'!$B$13*12)/'PWD zips'!IU16</f>
        <v>2.4442983724660163E-2</v>
      </c>
      <c r="JD16" s="28">
        <f>('Input data'!$B$14*12)/'PWD zips'!IR16</f>
        <v>0.11584493270447487</v>
      </c>
      <c r="JE16" s="28">
        <f>('Input data'!$B$14*12)/'PWD zips'!IS16</f>
        <v>6.1781595092024535E-2</v>
      </c>
      <c r="JF16" s="28">
        <f>('Input data'!$B$14*12)/'PWD zips'!IT16</f>
        <v>3.7069866745196196E-2</v>
      </c>
      <c r="JG16" s="28">
        <f>('Input data'!$B$14*12)/'PWD zips'!IU16</f>
        <v>2.6478058528120317E-2</v>
      </c>
    </row>
    <row r="17" spans="1:267" x14ac:dyDescent="0.25">
      <c r="A17" s="1">
        <v>19121</v>
      </c>
      <c r="B17" s="1">
        <f t="shared" si="16"/>
        <v>0</v>
      </c>
      <c r="C17" t="s">
        <v>146</v>
      </c>
      <c r="D17">
        <v>19121</v>
      </c>
      <c r="E17">
        <v>33708</v>
      </c>
      <c r="F17">
        <v>2298</v>
      </c>
      <c r="G17">
        <v>534</v>
      </c>
      <c r="H17">
        <v>243</v>
      </c>
      <c r="I17">
        <v>276</v>
      </c>
      <c r="J17">
        <v>78</v>
      </c>
      <c r="K17">
        <v>369</v>
      </c>
      <c r="L17">
        <v>209</v>
      </c>
      <c r="M17">
        <v>53</v>
      </c>
      <c r="N17">
        <v>43</v>
      </c>
      <c r="O17">
        <v>231</v>
      </c>
      <c r="P17">
        <v>22</v>
      </c>
      <c r="Q17">
        <v>48</v>
      </c>
      <c r="R17">
        <v>192</v>
      </c>
      <c r="S17">
        <v>2994</v>
      </c>
      <c r="T17">
        <v>878</v>
      </c>
      <c r="U17">
        <v>478</v>
      </c>
      <c r="V17">
        <v>437</v>
      </c>
      <c r="W17">
        <v>234</v>
      </c>
      <c r="X17">
        <v>126</v>
      </c>
      <c r="Y17">
        <v>165</v>
      </c>
      <c r="Z17">
        <v>0</v>
      </c>
      <c r="AA17">
        <v>39</v>
      </c>
      <c r="AB17">
        <v>31</v>
      </c>
      <c r="AC17">
        <v>82</v>
      </c>
      <c r="AD17">
        <v>230</v>
      </c>
      <c r="AE17">
        <v>2510</v>
      </c>
      <c r="AF17">
        <v>644</v>
      </c>
      <c r="AG17">
        <v>281</v>
      </c>
      <c r="AH17">
        <v>568</v>
      </c>
      <c r="AI17">
        <v>121</v>
      </c>
      <c r="AJ17">
        <v>88</v>
      </c>
      <c r="AK17">
        <v>84</v>
      </c>
      <c r="AL17">
        <v>37</v>
      </c>
      <c r="AM17">
        <v>125</v>
      </c>
      <c r="AN17">
        <v>406</v>
      </c>
      <c r="AO17">
        <v>61</v>
      </c>
      <c r="AP17">
        <v>52</v>
      </c>
      <c r="AQ17">
        <v>43</v>
      </c>
      <c r="AR17">
        <v>5892</v>
      </c>
      <c r="AS17">
        <v>2305</v>
      </c>
      <c r="AT17">
        <v>285</v>
      </c>
      <c r="AU17">
        <v>386</v>
      </c>
      <c r="AV17">
        <v>302</v>
      </c>
      <c r="AW17">
        <v>280</v>
      </c>
      <c r="AX17">
        <v>342</v>
      </c>
      <c r="AY17">
        <v>73</v>
      </c>
      <c r="AZ17">
        <v>170</v>
      </c>
      <c r="BA17">
        <v>816</v>
      </c>
      <c r="BB17">
        <v>549</v>
      </c>
      <c r="BC17">
        <v>65</v>
      </c>
      <c r="BD17">
        <v>319</v>
      </c>
      <c r="BE17">
        <v>6259</v>
      </c>
      <c r="BF17">
        <v>1154</v>
      </c>
      <c r="BG17">
        <v>371</v>
      </c>
      <c r="BH17">
        <v>624</v>
      </c>
      <c r="BI17">
        <v>81</v>
      </c>
      <c r="BJ17">
        <v>346</v>
      </c>
      <c r="BK17">
        <v>267</v>
      </c>
      <c r="BL17">
        <v>100</v>
      </c>
      <c r="BM17">
        <v>173</v>
      </c>
      <c r="BN17">
        <v>720</v>
      </c>
      <c r="BO17">
        <v>676</v>
      </c>
      <c r="BP17">
        <v>896</v>
      </c>
      <c r="BQ17">
        <v>851</v>
      </c>
      <c r="BR17">
        <v>3153</v>
      </c>
      <c r="BS17">
        <v>554</v>
      </c>
      <c r="BT17">
        <v>149</v>
      </c>
      <c r="BU17">
        <v>58</v>
      </c>
      <c r="BV17">
        <v>233</v>
      </c>
      <c r="BW17">
        <v>129</v>
      </c>
      <c r="BX17">
        <v>300</v>
      </c>
      <c r="BY17">
        <v>170</v>
      </c>
      <c r="BZ17">
        <v>36</v>
      </c>
      <c r="CA17">
        <v>428</v>
      </c>
      <c r="CB17">
        <v>341</v>
      </c>
      <c r="CC17">
        <v>80</v>
      </c>
      <c r="CD17">
        <v>675</v>
      </c>
      <c r="CE17">
        <v>3088</v>
      </c>
      <c r="CF17">
        <v>404</v>
      </c>
      <c r="CG17">
        <v>195</v>
      </c>
      <c r="CH17">
        <v>119</v>
      </c>
      <c r="CI17">
        <v>10</v>
      </c>
      <c r="CJ17">
        <v>164</v>
      </c>
      <c r="CK17">
        <v>217</v>
      </c>
      <c r="CL17">
        <v>13</v>
      </c>
      <c r="CM17">
        <v>151</v>
      </c>
      <c r="CN17">
        <v>520</v>
      </c>
      <c r="CO17">
        <v>404</v>
      </c>
      <c r="CP17">
        <v>153</v>
      </c>
      <c r="CQ17">
        <v>738</v>
      </c>
      <c r="CR17">
        <v>4088</v>
      </c>
      <c r="CS17">
        <v>242</v>
      </c>
      <c r="CT17">
        <v>433</v>
      </c>
      <c r="CU17">
        <v>370</v>
      </c>
      <c r="CV17">
        <v>161</v>
      </c>
      <c r="CW17">
        <v>154</v>
      </c>
      <c r="CX17">
        <v>149</v>
      </c>
      <c r="CY17">
        <v>49</v>
      </c>
      <c r="CZ17">
        <v>0</v>
      </c>
      <c r="DA17">
        <v>1001</v>
      </c>
      <c r="DB17">
        <v>794</v>
      </c>
      <c r="DC17">
        <v>155</v>
      </c>
      <c r="DD17">
        <v>580</v>
      </c>
      <c r="DE17">
        <v>2116</v>
      </c>
      <c r="DF17">
        <v>114</v>
      </c>
      <c r="DG17">
        <v>250</v>
      </c>
      <c r="DH17">
        <v>322</v>
      </c>
      <c r="DI17">
        <v>166</v>
      </c>
      <c r="DJ17">
        <v>350</v>
      </c>
      <c r="DK17">
        <v>160</v>
      </c>
      <c r="DL17">
        <v>23</v>
      </c>
      <c r="DM17">
        <v>60</v>
      </c>
      <c r="DN17">
        <v>247</v>
      </c>
      <c r="DO17">
        <v>70</v>
      </c>
      <c r="DP17">
        <v>61</v>
      </c>
      <c r="DQ17">
        <v>293</v>
      </c>
      <c r="DR17">
        <v>1310</v>
      </c>
      <c r="DS17">
        <v>78</v>
      </c>
      <c r="DT17">
        <v>120</v>
      </c>
      <c r="DU17">
        <v>236</v>
      </c>
      <c r="DV17">
        <v>242</v>
      </c>
      <c r="DW17">
        <v>81</v>
      </c>
      <c r="DX17">
        <v>36</v>
      </c>
      <c r="DY17">
        <v>9</v>
      </c>
      <c r="DZ17">
        <v>0</v>
      </c>
      <c r="EA17">
        <v>72</v>
      </c>
      <c r="EB17">
        <v>113</v>
      </c>
      <c r="EC17">
        <v>150</v>
      </c>
      <c r="ED17">
        <v>173</v>
      </c>
      <c r="EE17">
        <v>14597</v>
      </c>
      <c r="EF17">
        <v>2889</v>
      </c>
      <c r="EG17">
        <v>1384</v>
      </c>
      <c r="EH17">
        <v>1181</v>
      </c>
      <c r="EI17">
        <v>1004</v>
      </c>
      <c r="EJ17">
        <v>876</v>
      </c>
      <c r="EK17">
        <v>560</v>
      </c>
      <c r="EL17">
        <v>456</v>
      </c>
      <c r="EM17">
        <v>466</v>
      </c>
      <c r="EN17">
        <v>703</v>
      </c>
      <c r="EO17">
        <v>907</v>
      </c>
      <c r="EP17">
        <v>1393</v>
      </c>
      <c r="EQ17">
        <v>944</v>
      </c>
      <c r="ER17">
        <v>521</v>
      </c>
      <c r="ES17">
        <v>579</v>
      </c>
      <c r="ET17">
        <v>274</v>
      </c>
      <c r="EU17">
        <v>460</v>
      </c>
      <c r="EV17">
        <v>14597</v>
      </c>
      <c r="EW17">
        <v>2069</v>
      </c>
      <c r="EX17">
        <v>12528</v>
      </c>
      <c r="EY17">
        <v>14597</v>
      </c>
      <c r="EZ17">
        <v>1605</v>
      </c>
      <c r="FA17">
        <v>12992</v>
      </c>
      <c r="FB17">
        <v>14597</v>
      </c>
      <c r="FC17">
        <v>6143</v>
      </c>
      <c r="FD17">
        <v>8454</v>
      </c>
      <c r="FE17">
        <v>4729</v>
      </c>
      <c r="FF17">
        <v>15630</v>
      </c>
      <c r="FG17">
        <v>30980</v>
      </c>
      <c r="FH17">
        <v>57709</v>
      </c>
      <c r="FI17">
        <v>150392</v>
      </c>
      <c r="FJ17">
        <v>287554</v>
      </c>
      <c r="FK17">
        <v>45331</v>
      </c>
      <c r="FL17">
        <v>14597</v>
      </c>
      <c r="FM17">
        <v>5838</v>
      </c>
      <c r="FN17">
        <v>3173</v>
      </c>
      <c r="FO17">
        <v>2665</v>
      </c>
      <c r="FP17">
        <v>8759</v>
      </c>
      <c r="FQ17">
        <v>2400</v>
      </c>
      <c r="FR17">
        <v>6359</v>
      </c>
      <c r="FS17">
        <v>14597</v>
      </c>
      <c r="FT17">
        <v>4645</v>
      </c>
      <c r="FU17">
        <v>9952</v>
      </c>
      <c r="FV17">
        <v>2.2999999999999998</v>
      </c>
      <c r="FW17">
        <v>2.5099999999999998</v>
      </c>
      <c r="FX17">
        <v>2.2000000000000002</v>
      </c>
      <c r="FY17">
        <v>14597</v>
      </c>
      <c r="FZ17">
        <v>3072</v>
      </c>
      <c r="GA17">
        <v>10405</v>
      </c>
      <c r="GB17">
        <v>10</v>
      </c>
      <c r="GC17">
        <v>498</v>
      </c>
      <c r="GD17">
        <v>9</v>
      </c>
      <c r="GE17">
        <v>100</v>
      </c>
      <c r="GF17">
        <v>503</v>
      </c>
      <c r="GG17">
        <v>66</v>
      </c>
      <c r="GH17">
        <v>437</v>
      </c>
      <c r="GI17">
        <v>14597</v>
      </c>
      <c r="GJ17">
        <v>4645</v>
      </c>
      <c r="GK17">
        <v>200</v>
      </c>
      <c r="GL17">
        <v>252</v>
      </c>
      <c r="GM17">
        <v>314</v>
      </c>
      <c r="GN17">
        <v>411</v>
      </c>
      <c r="GO17">
        <v>272</v>
      </c>
      <c r="GP17">
        <v>380</v>
      </c>
      <c r="GQ17">
        <v>472</v>
      </c>
      <c r="GR17">
        <v>899</v>
      </c>
      <c r="GS17">
        <v>424</v>
      </c>
      <c r="GT17">
        <v>608</v>
      </c>
      <c r="GU17">
        <v>413</v>
      </c>
      <c r="GV17">
        <v>9952</v>
      </c>
      <c r="GW17">
        <v>1304</v>
      </c>
      <c r="GX17">
        <v>1133</v>
      </c>
      <c r="GY17">
        <v>1070</v>
      </c>
      <c r="GZ17">
        <v>770</v>
      </c>
      <c r="HA17">
        <v>732</v>
      </c>
      <c r="HB17">
        <v>1056</v>
      </c>
      <c r="HC17">
        <v>1153</v>
      </c>
      <c r="HD17">
        <v>1401</v>
      </c>
      <c r="HE17">
        <v>520</v>
      </c>
      <c r="HF17">
        <v>492</v>
      </c>
      <c r="HG17">
        <v>321</v>
      </c>
      <c r="HH17">
        <v>33708</v>
      </c>
      <c r="HI17">
        <v>6907</v>
      </c>
      <c r="HJ17">
        <v>6201</v>
      </c>
      <c r="HK17">
        <v>1628</v>
      </c>
      <c r="HL17">
        <v>2087</v>
      </c>
      <c r="HM17">
        <v>2456</v>
      </c>
      <c r="HN17">
        <v>797</v>
      </c>
      <c r="HO17">
        <v>13632</v>
      </c>
      <c r="HP17" s="1">
        <v>19121</v>
      </c>
      <c r="HQ17">
        <v>13127</v>
      </c>
      <c r="HR17">
        <v>237</v>
      </c>
      <c r="HS17">
        <v>132</v>
      </c>
      <c r="HT17">
        <v>415</v>
      </c>
      <c r="HU17">
        <v>126</v>
      </c>
      <c r="HV17" s="8">
        <v>6907</v>
      </c>
      <c r="HW17" s="8">
        <v>13108</v>
      </c>
      <c r="HX17" s="8">
        <v>16823</v>
      </c>
      <c r="HY17" s="8">
        <v>20076</v>
      </c>
      <c r="HZ17" s="7">
        <v>0.2049068470392785</v>
      </c>
      <c r="IA17" s="7">
        <f t="shared" si="17"/>
        <v>0.18396226415094338</v>
      </c>
      <c r="IB17" s="7">
        <v>0.38886911119022188</v>
      </c>
      <c r="IC17" s="7">
        <f t="shared" si="0"/>
        <v>0.11021122582176338</v>
      </c>
      <c r="ID17" s="7">
        <f t="shared" si="1"/>
        <v>9.6505280645544089E-2</v>
      </c>
      <c r="IE17" s="7">
        <v>0.49908033701198529</v>
      </c>
      <c r="IF17" s="7">
        <v>0.59558561765752938</v>
      </c>
      <c r="IG17" s="11">
        <f t="shared" si="2"/>
        <v>2690</v>
      </c>
      <c r="IH17" s="11">
        <f t="shared" si="3"/>
        <v>2415</v>
      </c>
      <c r="II17" s="11">
        <f t="shared" si="4"/>
        <v>1447</v>
      </c>
      <c r="IJ17" s="11">
        <f t="shared" si="5"/>
        <v>1267</v>
      </c>
      <c r="IK17" s="11">
        <f t="shared" si="6"/>
        <v>5105</v>
      </c>
      <c r="IL17" s="11">
        <f t="shared" si="7"/>
        <v>6551</v>
      </c>
      <c r="IM17" s="11">
        <f t="shared" si="8"/>
        <v>7818</v>
      </c>
      <c r="IN17" s="15">
        <f t="shared" si="9"/>
        <v>4.642507345739471E-2</v>
      </c>
      <c r="IO17" s="15">
        <f t="shared" si="10"/>
        <v>4.642507345739471E-2</v>
      </c>
      <c r="IP17" s="15">
        <f t="shared" si="11"/>
        <v>3.0314658480429777E-2</v>
      </c>
      <c r="IQ17" s="19">
        <f>ROUND('Input data'!$B$5+((FW17-1)*'Input data'!$C$5),0)</f>
        <v>19735</v>
      </c>
      <c r="IR17" s="19">
        <f t="shared" si="12"/>
        <v>7894</v>
      </c>
      <c r="IS17" s="19">
        <f t="shared" si="13"/>
        <v>14801</v>
      </c>
      <c r="IT17" s="19">
        <f t="shared" si="14"/>
        <v>24669</v>
      </c>
      <c r="IU17" s="19">
        <f t="shared" si="15"/>
        <v>34536</v>
      </c>
      <c r="IV17" s="26">
        <f>('Input data'!$B$12*12)/'PWD zips'!IR17</f>
        <v>0.10536103369647834</v>
      </c>
      <c r="IW17" s="26">
        <f>('Input data'!$B$12*12)/'PWD zips'!IS17</f>
        <v>5.6193500439159515E-2</v>
      </c>
      <c r="IX17" s="26">
        <f>('Input data'!$B$12*12)/'PWD zips'!IT17</f>
        <v>3.3715189103733431E-2</v>
      </c>
      <c r="IY17" s="26">
        <f>('Input data'!$B$12*12)/'PWD zips'!IU17</f>
        <v>2.4082696316886729E-2</v>
      </c>
      <c r="IZ17" s="27">
        <f>('Input data'!$B$13*12)/'PWD zips'!IR17</f>
        <v>0.11776539143653407</v>
      </c>
      <c r="JA17" s="27">
        <f>('Input data'!$B$13*12)/'PWD zips'!IS17</f>
        <v>6.2809269643942969E-2</v>
      </c>
      <c r="JB17" s="27">
        <f>('Input data'!$B$13*12)/'PWD zips'!IT17</f>
        <v>3.7684543354007054E-2</v>
      </c>
      <c r="JC17" s="27">
        <f>('Input data'!$B$13*12)/'PWD zips'!IU17</f>
        <v>2.6917998610145936E-2</v>
      </c>
      <c r="JD17" s="28">
        <f>('Input data'!$B$14*12)/'PWD zips'!IR17</f>
        <v>0.12757030656194579</v>
      </c>
      <c r="JE17" s="28">
        <f>('Input data'!$B$14*12)/'PWD zips'!IS17</f>
        <v>6.8038646037429901E-2</v>
      </c>
      <c r="JF17" s="28">
        <f>('Input data'!$B$14*12)/'PWD zips'!IT17</f>
        <v>4.0822084397421861E-2</v>
      </c>
      <c r="JG17" s="28">
        <f>('Input data'!$B$14*12)/'PWD zips'!IU17</f>
        <v>2.9159138290479499E-2</v>
      </c>
    </row>
    <row r="18" spans="1:267" x14ac:dyDescent="0.25">
      <c r="A18" s="1">
        <v>19122</v>
      </c>
      <c r="B18" s="1">
        <f t="shared" si="16"/>
        <v>0</v>
      </c>
      <c r="C18" t="s">
        <v>147</v>
      </c>
      <c r="D18">
        <v>19122</v>
      </c>
      <c r="E18">
        <v>18498</v>
      </c>
      <c r="F18">
        <v>923</v>
      </c>
      <c r="G18">
        <v>246</v>
      </c>
      <c r="H18">
        <v>104</v>
      </c>
      <c r="I18">
        <v>13</v>
      </c>
      <c r="J18">
        <v>0</v>
      </c>
      <c r="K18">
        <v>251</v>
      </c>
      <c r="L18">
        <v>0</v>
      </c>
      <c r="M18">
        <v>34</v>
      </c>
      <c r="N18">
        <v>0</v>
      </c>
      <c r="O18">
        <v>70</v>
      </c>
      <c r="P18">
        <v>21</v>
      </c>
      <c r="Q18">
        <v>12</v>
      </c>
      <c r="R18">
        <v>172</v>
      </c>
      <c r="S18">
        <v>998</v>
      </c>
      <c r="T18">
        <v>245</v>
      </c>
      <c r="U18">
        <v>113</v>
      </c>
      <c r="V18">
        <v>49</v>
      </c>
      <c r="W18">
        <v>20</v>
      </c>
      <c r="X18">
        <v>253</v>
      </c>
      <c r="Y18">
        <v>39</v>
      </c>
      <c r="Z18">
        <v>6</v>
      </c>
      <c r="AA18">
        <v>0</v>
      </c>
      <c r="AB18">
        <v>39</v>
      </c>
      <c r="AC18">
        <v>27</v>
      </c>
      <c r="AD18">
        <v>76</v>
      </c>
      <c r="AE18">
        <v>1303</v>
      </c>
      <c r="AF18">
        <v>385</v>
      </c>
      <c r="AG18">
        <v>15</v>
      </c>
      <c r="AH18">
        <v>131</v>
      </c>
      <c r="AI18">
        <v>19</v>
      </c>
      <c r="AJ18">
        <v>172</v>
      </c>
      <c r="AK18">
        <v>107</v>
      </c>
      <c r="AL18">
        <v>0</v>
      </c>
      <c r="AM18">
        <v>94</v>
      </c>
      <c r="AN18">
        <v>138</v>
      </c>
      <c r="AO18">
        <v>90</v>
      </c>
      <c r="AP18">
        <v>71</v>
      </c>
      <c r="AQ18">
        <v>81</v>
      </c>
      <c r="AR18">
        <v>3089</v>
      </c>
      <c r="AS18">
        <v>1210</v>
      </c>
      <c r="AT18">
        <v>350</v>
      </c>
      <c r="AU18">
        <v>374</v>
      </c>
      <c r="AV18">
        <v>77</v>
      </c>
      <c r="AW18">
        <v>272</v>
      </c>
      <c r="AX18">
        <v>128</v>
      </c>
      <c r="AY18">
        <v>9</v>
      </c>
      <c r="AZ18">
        <v>26</v>
      </c>
      <c r="BA18">
        <v>215</v>
      </c>
      <c r="BB18">
        <v>122</v>
      </c>
      <c r="BC18">
        <v>124</v>
      </c>
      <c r="BD18">
        <v>182</v>
      </c>
      <c r="BE18">
        <v>3832</v>
      </c>
      <c r="BF18">
        <v>316</v>
      </c>
      <c r="BG18">
        <v>77</v>
      </c>
      <c r="BH18">
        <v>111</v>
      </c>
      <c r="BI18">
        <v>42</v>
      </c>
      <c r="BJ18">
        <v>447</v>
      </c>
      <c r="BK18">
        <v>79</v>
      </c>
      <c r="BL18">
        <v>86</v>
      </c>
      <c r="BM18">
        <v>90</v>
      </c>
      <c r="BN18">
        <v>375</v>
      </c>
      <c r="BO18">
        <v>699</v>
      </c>
      <c r="BP18">
        <v>426</v>
      </c>
      <c r="BQ18">
        <v>1084</v>
      </c>
      <c r="BR18">
        <v>2527</v>
      </c>
      <c r="BS18">
        <v>491</v>
      </c>
      <c r="BT18">
        <v>95</v>
      </c>
      <c r="BU18">
        <v>87</v>
      </c>
      <c r="BV18">
        <v>0</v>
      </c>
      <c r="BW18">
        <v>132</v>
      </c>
      <c r="BX18">
        <v>97</v>
      </c>
      <c r="BY18">
        <v>33</v>
      </c>
      <c r="BZ18">
        <v>93</v>
      </c>
      <c r="CA18">
        <v>224</v>
      </c>
      <c r="CB18">
        <v>165</v>
      </c>
      <c r="CC18">
        <v>203</v>
      </c>
      <c r="CD18">
        <v>907</v>
      </c>
      <c r="CE18">
        <v>1966</v>
      </c>
      <c r="CF18">
        <v>205</v>
      </c>
      <c r="CG18">
        <v>110</v>
      </c>
      <c r="CH18">
        <v>101</v>
      </c>
      <c r="CI18">
        <v>193</v>
      </c>
      <c r="CJ18">
        <v>83</v>
      </c>
      <c r="CK18">
        <v>113</v>
      </c>
      <c r="CL18">
        <v>53</v>
      </c>
      <c r="CM18">
        <v>0</v>
      </c>
      <c r="CN18">
        <v>228</v>
      </c>
      <c r="CO18">
        <v>263</v>
      </c>
      <c r="CP18">
        <v>154</v>
      </c>
      <c r="CQ18">
        <v>463</v>
      </c>
      <c r="CR18">
        <v>1866</v>
      </c>
      <c r="CS18">
        <v>243</v>
      </c>
      <c r="CT18">
        <v>170</v>
      </c>
      <c r="CU18">
        <v>100</v>
      </c>
      <c r="CV18">
        <v>232</v>
      </c>
      <c r="CW18">
        <v>111</v>
      </c>
      <c r="CX18">
        <v>94</v>
      </c>
      <c r="CY18">
        <v>16</v>
      </c>
      <c r="CZ18">
        <v>22</v>
      </c>
      <c r="DA18">
        <v>185</v>
      </c>
      <c r="DB18">
        <v>130</v>
      </c>
      <c r="DC18">
        <v>106</v>
      </c>
      <c r="DD18">
        <v>457</v>
      </c>
      <c r="DE18">
        <v>1312</v>
      </c>
      <c r="DF18">
        <v>27</v>
      </c>
      <c r="DG18">
        <v>78</v>
      </c>
      <c r="DH18">
        <v>138</v>
      </c>
      <c r="DI18">
        <v>120</v>
      </c>
      <c r="DJ18">
        <v>251</v>
      </c>
      <c r="DK18">
        <v>136</v>
      </c>
      <c r="DL18">
        <v>67</v>
      </c>
      <c r="DM18">
        <v>19</v>
      </c>
      <c r="DN18">
        <v>149</v>
      </c>
      <c r="DO18">
        <v>118</v>
      </c>
      <c r="DP18">
        <v>114</v>
      </c>
      <c r="DQ18">
        <v>95</v>
      </c>
      <c r="DR18">
        <v>682</v>
      </c>
      <c r="DS18">
        <v>56</v>
      </c>
      <c r="DT18">
        <v>147</v>
      </c>
      <c r="DU18">
        <v>121</v>
      </c>
      <c r="DV18">
        <v>33</v>
      </c>
      <c r="DW18">
        <v>18</v>
      </c>
      <c r="DX18">
        <v>33</v>
      </c>
      <c r="DY18">
        <v>32</v>
      </c>
      <c r="DZ18">
        <v>15</v>
      </c>
      <c r="EA18">
        <v>43</v>
      </c>
      <c r="EB18">
        <v>90</v>
      </c>
      <c r="EC18">
        <v>50</v>
      </c>
      <c r="ED18">
        <v>44</v>
      </c>
      <c r="EE18">
        <v>7814</v>
      </c>
      <c r="EF18">
        <v>1299</v>
      </c>
      <c r="EG18">
        <v>825</v>
      </c>
      <c r="EH18">
        <v>602</v>
      </c>
      <c r="EI18">
        <v>255</v>
      </c>
      <c r="EJ18">
        <v>267</v>
      </c>
      <c r="EK18">
        <v>213</v>
      </c>
      <c r="EL18">
        <v>249</v>
      </c>
      <c r="EM18">
        <v>241</v>
      </c>
      <c r="EN18">
        <v>116</v>
      </c>
      <c r="EO18">
        <v>599</v>
      </c>
      <c r="EP18">
        <v>522</v>
      </c>
      <c r="EQ18">
        <v>539</v>
      </c>
      <c r="ER18">
        <v>512</v>
      </c>
      <c r="ES18">
        <v>373</v>
      </c>
      <c r="ET18">
        <v>584</v>
      </c>
      <c r="EU18">
        <v>618</v>
      </c>
      <c r="EV18">
        <v>7814</v>
      </c>
      <c r="EW18">
        <v>1117</v>
      </c>
      <c r="EX18">
        <v>6697</v>
      </c>
      <c r="EY18">
        <v>7814</v>
      </c>
      <c r="EZ18">
        <v>601</v>
      </c>
      <c r="FA18">
        <v>7213</v>
      </c>
      <c r="FB18">
        <v>7814</v>
      </c>
      <c r="FC18">
        <v>2378</v>
      </c>
      <c r="FD18">
        <v>5436</v>
      </c>
      <c r="FE18">
        <v>6197</v>
      </c>
      <c r="FF18">
        <v>17381</v>
      </c>
      <c r="FG18">
        <v>44588</v>
      </c>
      <c r="FH18">
        <v>88254</v>
      </c>
      <c r="FI18">
        <v>241446</v>
      </c>
      <c r="FJ18">
        <v>459942</v>
      </c>
      <c r="FK18">
        <v>56111</v>
      </c>
      <c r="FL18">
        <v>7814</v>
      </c>
      <c r="FM18">
        <v>2302</v>
      </c>
      <c r="FN18">
        <v>1315</v>
      </c>
      <c r="FO18">
        <v>987</v>
      </c>
      <c r="FP18">
        <v>5512</v>
      </c>
      <c r="FQ18">
        <v>1095</v>
      </c>
      <c r="FR18">
        <v>4417</v>
      </c>
      <c r="FS18">
        <v>7814</v>
      </c>
      <c r="FT18">
        <v>3265</v>
      </c>
      <c r="FU18">
        <v>4549</v>
      </c>
      <c r="FV18">
        <v>2.35</v>
      </c>
      <c r="FW18">
        <v>2.27</v>
      </c>
      <c r="FX18">
        <v>2.41</v>
      </c>
      <c r="FY18">
        <v>7814</v>
      </c>
      <c r="FZ18">
        <v>2878</v>
      </c>
      <c r="GA18">
        <v>3061</v>
      </c>
      <c r="GB18">
        <v>0</v>
      </c>
      <c r="GC18">
        <v>528</v>
      </c>
      <c r="GD18">
        <v>0</v>
      </c>
      <c r="GE18">
        <v>996</v>
      </c>
      <c r="GF18">
        <v>351</v>
      </c>
      <c r="GG18">
        <v>156</v>
      </c>
      <c r="GH18">
        <v>195</v>
      </c>
      <c r="GI18">
        <v>7814</v>
      </c>
      <c r="GJ18">
        <v>3265</v>
      </c>
      <c r="GK18">
        <v>90</v>
      </c>
      <c r="GL18">
        <v>87</v>
      </c>
      <c r="GM18">
        <v>177</v>
      </c>
      <c r="GN18">
        <v>147</v>
      </c>
      <c r="GO18">
        <v>50</v>
      </c>
      <c r="GP18">
        <v>265</v>
      </c>
      <c r="GQ18">
        <v>230</v>
      </c>
      <c r="GR18">
        <v>444</v>
      </c>
      <c r="GS18">
        <v>307</v>
      </c>
      <c r="GT18">
        <v>562</v>
      </c>
      <c r="GU18">
        <v>906</v>
      </c>
      <c r="GV18">
        <v>4549</v>
      </c>
      <c r="GW18">
        <v>419</v>
      </c>
      <c r="GX18">
        <v>703</v>
      </c>
      <c r="GY18">
        <v>648</v>
      </c>
      <c r="GZ18">
        <v>455</v>
      </c>
      <c r="HA18">
        <v>205</v>
      </c>
      <c r="HB18">
        <v>215</v>
      </c>
      <c r="HC18">
        <v>376</v>
      </c>
      <c r="HD18">
        <v>677</v>
      </c>
      <c r="HE18">
        <v>232</v>
      </c>
      <c r="HF18">
        <v>323</v>
      </c>
      <c r="HG18">
        <v>296</v>
      </c>
      <c r="HH18">
        <v>18498</v>
      </c>
      <c r="HI18">
        <v>3424</v>
      </c>
      <c r="HJ18">
        <v>2484</v>
      </c>
      <c r="HK18">
        <v>736</v>
      </c>
      <c r="HL18">
        <v>1990</v>
      </c>
      <c r="HM18">
        <v>1162</v>
      </c>
      <c r="HN18">
        <v>359</v>
      </c>
      <c r="HO18">
        <v>8343</v>
      </c>
      <c r="HP18" s="1">
        <v>19122</v>
      </c>
      <c r="HQ18">
        <v>6346</v>
      </c>
      <c r="HR18">
        <v>79</v>
      </c>
      <c r="HS18">
        <v>55</v>
      </c>
      <c r="HT18">
        <v>215</v>
      </c>
      <c r="HU18">
        <v>29</v>
      </c>
      <c r="HV18" s="8">
        <v>3424</v>
      </c>
      <c r="HW18" s="8">
        <v>5908</v>
      </c>
      <c r="HX18" s="8">
        <v>8634</v>
      </c>
      <c r="HY18" s="8">
        <v>10155</v>
      </c>
      <c r="HZ18" s="7">
        <v>0.18510109200994701</v>
      </c>
      <c r="IA18" s="7">
        <f t="shared" si="17"/>
        <v>0.13428478754459941</v>
      </c>
      <c r="IB18" s="7">
        <v>0.31938587955454645</v>
      </c>
      <c r="IC18" s="7">
        <f t="shared" si="0"/>
        <v>0.14736728294950804</v>
      </c>
      <c r="ID18" s="7">
        <f t="shared" si="1"/>
        <v>8.2225105416801822E-2</v>
      </c>
      <c r="IE18" s="7">
        <v>0.46675316250405452</v>
      </c>
      <c r="IF18" s="7">
        <v>0.54897826792085636</v>
      </c>
      <c r="IG18" s="11">
        <f t="shared" si="2"/>
        <v>1175</v>
      </c>
      <c r="IH18" s="11">
        <f t="shared" si="3"/>
        <v>852</v>
      </c>
      <c r="II18" s="11">
        <f t="shared" si="4"/>
        <v>935</v>
      </c>
      <c r="IJ18" s="11">
        <f t="shared" si="5"/>
        <v>522</v>
      </c>
      <c r="IK18" s="11">
        <f t="shared" si="6"/>
        <v>2027</v>
      </c>
      <c r="IL18" s="11">
        <f t="shared" si="7"/>
        <v>2962</v>
      </c>
      <c r="IM18" s="11">
        <f t="shared" si="8"/>
        <v>3484</v>
      </c>
      <c r="IN18" s="15">
        <f t="shared" si="9"/>
        <v>3.8973852984706465E-2</v>
      </c>
      <c r="IO18" s="15">
        <f t="shared" si="10"/>
        <v>3.8973852984706465E-2</v>
      </c>
      <c r="IP18" s="15">
        <f t="shared" si="11"/>
        <v>2.2675086107921929E-2</v>
      </c>
      <c r="IQ18" s="19">
        <f>ROUND('Input data'!$B$5+((FW18-1)*'Input data'!$C$5),0)</f>
        <v>18646</v>
      </c>
      <c r="IR18" s="19">
        <f t="shared" si="12"/>
        <v>7458</v>
      </c>
      <c r="IS18" s="19">
        <f t="shared" si="13"/>
        <v>13985</v>
      </c>
      <c r="IT18" s="19">
        <f t="shared" si="14"/>
        <v>23308</v>
      </c>
      <c r="IU18" s="19">
        <f t="shared" si="15"/>
        <v>32631</v>
      </c>
      <c r="IV18" s="26">
        <f>('Input data'!$B$12*12)/'PWD zips'!IR18</f>
        <v>0.11152051488334674</v>
      </c>
      <c r="IW18" s="26">
        <f>('Input data'!$B$12*12)/'PWD zips'!IS18</f>
        <v>5.9472291741151234E-2</v>
      </c>
      <c r="IX18" s="26">
        <f>('Input data'!$B$12*12)/'PWD zips'!IT18</f>
        <v>3.5683885361249355E-2</v>
      </c>
      <c r="IY18" s="26">
        <f>('Input data'!$B$12*12)/'PWD zips'!IU18</f>
        <v>2.5488645766295854E-2</v>
      </c>
      <c r="IZ18" s="27">
        <f>('Input data'!$B$13*12)/'PWD zips'!IR18</f>
        <v>0.12465004022526147</v>
      </c>
      <c r="JA18" s="27">
        <f>('Input data'!$B$13*12)/'PWD zips'!IS18</f>
        <v>6.6474079370754377E-2</v>
      </c>
      <c r="JB18" s="27">
        <f>('Input data'!$B$13*12)/'PWD zips'!IT18</f>
        <v>3.9885018019564095E-2</v>
      </c>
      <c r="JC18" s="27">
        <f>('Input data'!$B$13*12)/'PWD zips'!IU18</f>
        <v>2.8489473200330972E-2</v>
      </c>
      <c r="JD18" s="28">
        <f>('Input data'!$B$14*12)/'PWD zips'!IR18</f>
        <v>0.13502815768302492</v>
      </c>
      <c r="JE18" s="28">
        <f>('Input data'!$B$14*12)/'PWD zips'!IS18</f>
        <v>7.20085806220951E-2</v>
      </c>
      <c r="JF18" s="28">
        <f>('Input data'!$B$14*12)/'PWD zips'!IT18</f>
        <v>4.3205766260511411E-2</v>
      </c>
      <c r="JG18" s="28">
        <f>('Input data'!$B$14*12)/'PWD zips'!IU18</f>
        <v>3.0861450767674908E-2</v>
      </c>
    </row>
    <row r="19" spans="1:267" x14ac:dyDescent="0.25">
      <c r="A19" s="1">
        <v>19123</v>
      </c>
      <c r="B19" s="1">
        <f t="shared" si="16"/>
        <v>0</v>
      </c>
      <c r="C19" t="s">
        <v>148</v>
      </c>
      <c r="D19">
        <v>19123</v>
      </c>
      <c r="E19">
        <v>17798</v>
      </c>
      <c r="F19">
        <v>909</v>
      </c>
      <c r="G19">
        <v>47</v>
      </c>
      <c r="H19">
        <v>0</v>
      </c>
      <c r="I19">
        <v>103</v>
      </c>
      <c r="J19">
        <v>53</v>
      </c>
      <c r="K19">
        <v>24</v>
      </c>
      <c r="L19">
        <v>61</v>
      </c>
      <c r="M19">
        <v>0</v>
      </c>
      <c r="N19">
        <v>0</v>
      </c>
      <c r="O19">
        <v>12</v>
      </c>
      <c r="P19">
        <v>18</v>
      </c>
      <c r="Q19">
        <v>81</v>
      </c>
      <c r="R19">
        <v>510</v>
      </c>
      <c r="S19">
        <v>503</v>
      </c>
      <c r="T19">
        <v>47</v>
      </c>
      <c r="U19">
        <v>0</v>
      </c>
      <c r="V19">
        <v>65</v>
      </c>
      <c r="W19">
        <v>35</v>
      </c>
      <c r="X19">
        <v>10</v>
      </c>
      <c r="Y19">
        <v>26</v>
      </c>
      <c r="Z19">
        <v>0</v>
      </c>
      <c r="AA19">
        <v>21</v>
      </c>
      <c r="AB19">
        <v>48</v>
      </c>
      <c r="AC19">
        <v>0</v>
      </c>
      <c r="AD19">
        <v>245</v>
      </c>
      <c r="AE19">
        <v>593</v>
      </c>
      <c r="AF19">
        <v>96</v>
      </c>
      <c r="AG19">
        <v>25</v>
      </c>
      <c r="AH19">
        <v>105</v>
      </c>
      <c r="AI19">
        <v>118</v>
      </c>
      <c r="AJ19">
        <v>9</v>
      </c>
      <c r="AK19">
        <v>12</v>
      </c>
      <c r="AL19">
        <v>0</v>
      </c>
      <c r="AM19">
        <v>0</v>
      </c>
      <c r="AN19">
        <v>119</v>
      </c>
      <c r="AO19">
        <v>28</v>
      </c>
      <c r="AP19">
        <v>0</v>
      </c>
      <c r="AQ19">
        <v>81</v>
      </c>
      <c r="AR19">
        <v>1263</v>
      </c>
      <c r="AS19">
        <v>226</v>
      </c>
      <c r="AT19">
        <v>57</v>
      </c>
      <c r="AU19">
        <v>134</v>
      </c>
      <c r="AV19">
        <v>42</v>
      </c>
      <c r="AW19">
        <v>113</v>
      </c>
      <c r="AX19">
        <v>65</v>
      </c>
      <c r="AY19">
        <v>4</v>
      </c>
      <c r="AZ19">
        <v>33</v>
      </c>
      <c r="BA19">
        <v>142</v>
      </c>
      <c r="BB19">
        <v>107</v>
      </c>
      <c r="BC19">
        <v>116</v>
      </c>
      <c r="BD19">
        <v>224</v>
      </c>
      <c r="BE19">
        <v>6461</v>
      </c>
      <c r="BF19">
        <v>438</v>
      </c>
      <c r="BG19">
        <v>64</v>
      </c>
      <c r="BH19">
        <v>133</v>
      </c>
      <c r="BI19">
        <v>72</v>
      </c>
      <c r="BJ19">
        <v>37</v>
      </c>
      <c r="BK19">
        <v>63</v>
      </c>
      <c r="BL19">
        <v>33</v>
      </c>
      <c r="BM19">
        <v>91</v>
      </c>
      <c r="BN19">
        <v>619</v>
      </c>
      <c r="BO19">
        <v>1023</v>
      </c>
      <c r="BP19">
        <v>745</v>
      </c>
      <c r="BQ19">
        <v>3143</v>
      </c>
      <c r="BR19">
        <v>2967</v>
      </c>
      <c r="BS19">
        <v>226</v>
      </c>
      <c r="BT19">
        <v>41</v>
      </c>
      <c r="BU19">
        <v>78</v>
      </c>
      <c r="BV19">
        <v>46</v>
      </c>
      <c r="BW19">
        <v>23</v>
      </c>
      <c r="BX19">
        <v>92</v>
      </c>
      <c r="BY19">
        <v>0</v>
      </c>
      <c r="BZ19">
        <v>19</v>
      </c>
      <c r="CA19">
        <v>214</v>
      </c>
      <c r="CB19">
        <v>225</v>
      </c>
      <c r="CC19">
        <v>435</v>
      </c>
      <c r="CD19">
        <v>1568</v>
      </c>
      <c r="CE19">
        <v>1812</v>
      </c>
      <c r="CF19">
        <v>134</v>
      </c>
      <c r="CG19">
        <v>23</v>
      </c>
      <c r="CH19">
        <v>38</v>
      </c>
      <c r="CI19">
        <v>81</v>
      </c>
      <c r="CJ19">
        <v>8</v>
      </c>
      <c r="CK19">
        <v>77</v>
      </c>
      <c r="CL19">
        <v>0</v>
      </c>
      <c r="CM19">
        <v>97</v>
      </c>
      <c r="CN19">
        <v>142</v>
      </c>
      <c r="CO19">
        <v>32</v>
      </c>
      <c r="CP19">
        <v>291</v>
      </c>
      <c r="CQ19">
        <v>889</v>
      </c>
      <c r="CR19">
        <v>1493</v>
      </c>
      <c r="CS19">
        <v>184</v>
      </c>
      <c r="CT19">
        <v>81</v>
      </c>
      <c r="CU19">
        <v>78</v>
      </c>
      <c r="CV19">
        <v>0</v>
      </c>
      <c r="CW19">
        <v>104</v>
      </c>
      <c r="CX19">
        <v>44</v>
      </c>
      <c r="CY19">
        <v>0</v>
      </c>
      <c r="CZ19">
        <v>28</v>
      </c>
      <c r="DA19">
        <v>107</v>
      </c>
      <c r="DB19">
        <v>173</v>
      </c>
      <c r="DC19">
        <v>160</v>
      </c>
      <c r="DD19">
        <v>534</v>
      </c>
      <c r="DE19">
        <v>1206</v>
      </c>
      <c r="DF19">
        <v>92</v>
      </c>
      <c r="DG19">
        <v>49</v>
      </c>
      <c r="DH19">
        <v>188</v>
      </c>
      <c r="DI19">
        <v>98</v>
      </c>
      <c r="DJ19">
        <v>16</v>
      </c>
      <c r="DK19">
        <v>18</v>
      </c>
      <c r="DL19">
        <v>12</v>
      </c>
      <c r="DM19">
        <v>30</v>
      </c>
      <c r="DN19">
        <v>251</v>
      </c>
      <c r="DO19">
        <v>92</v>
      </c>
      <c r="DP19">
        <v>152</v>
      </c>
      <c r="DQ19">
        <v>208</v>
      </c>
      <c r="DR19">
        <v>591</v>
      </c>
      <c r="DS19">
        <v>51</v>
      </c>
      <c r="DT19">
        <v>68</v>
      </c>
      <c r="DU19">
        <v>152</v>
      </c>
      <c r="DV19">
        <v>28</v>
      </c>
      <c r="DW19">
        <v>61</v>
      </c>
      <c r="DX19">
        <v>48</v>
      </c>
      <c r="DY19">
        <v>0</v>
      </c>
      <c r="DZ19">
        <v>14</v>
      </c>
      <c r="EA19">
        <v>44</v>
      </c>
      <c r="EB19">
        <v>35</v>
      </c>
      <c r="EC19">
        <v>20</v>
      </c>
      <c r="ED19">
        <v>70</v>
      </c>
      <c r="EE19">
        <v>8978</v>
      </c>
      <c r="EF19">
        <v>793</v>
      </c>
      <c r="EG19">
        <v>525</v>
      </c>
      <c r="EH19">
        <v>157</v>
      </c>
      <c r="EI19">
        <v>180</v>
      </c>
      <c r="EJ19">
        <v>414</v>
      </c>
      <c r="EK19">
        <v>128</v>
      </c>
      <c r="EL19">
        <v>333</v>
      </c>
      <c r="EM19">
        <v>246</v>
      </c>
      <c r="EN19">
        <v>146</v>
      </c>
      <c r="EO19">
        <v>406</v>
      </c>
      <c r="EP19">
        <v>713</v>
      </c>
      <c r="EQ19">
        <v>1037</v>
      </c>
      <c r="ER19">
        <v>836</v>
      </c>
      <c r="ES19">
        <v>509</v>
      </c>
      <c r="ET19">
        <v>1118</v>
      </c>
      <c r="EU19">
        <v>1437</v>
      </c>
      <c r="EV19">
        <v>8978</v>
      </c>
      <c r="EW19">
        <v>811</v>
      </c>
      <c r="EX19">
        <v>8167</v>
      </c>
      <c r="EY19">
        <v>8978</v>
      </c>
      <c r="EZ19">
        <v>328</v>
      </c>
      <c r="FA19">
        <v>8650</v>
      </c>
      <c r="FB19">
        <v>8978</v>
      </c>
      <c r="FC19">
        <v>1478</v>
      </c>
      <c r="FD19">
        <v>7500</v>
      </c>
      <c r="FE19">
        <v>11811</v>
      </c>
      <c r="FF19">
        <v>45050</v>
      </c>
      <c r="FG19">
        <v>85571</v>
      </c>
      <c r="FH19">
        <v>140699</v>
      </c>
      <c r="FI19">
        <v>299930</v>
      </c>
      <c r="FJ19">
        <v>529923</v>
      </c>
      <c r="FK19">
        <v>118494</v>
      </c>
      <c r="FL19">
        <v>8978</v>
      </c>
      <c r="FM19">
        <v>1402</v>
      </c>
      <c r="FN19">
        <v>837</v>
      </c>
      <c r="FO19">
        <v>565</v>
      </c>
      <c r="FP19">
        <v>7576</v>
      </c>
      <c r="FQ19">
        <v>562</v>
      </c>
      <c r="FR19">
        <v>7014</v>
      </c>
      <c r="FS19">
        <v>8978</v>
      </c>
      <c r="FT19">
        <v>2802</v>
      </c>
      <c r="FU19">
        <v>6176</v>
      </c>
      <c r="FV19">
        <v>1.95</v>
      </c>
      <c r="FW19">
        <v>2.36</v>
      </c>
      <c r="FX19">
        <v>1.77</v>
      </c>
      <c r="FY19">
        <v>8978</v>
      </c>
      <c r="FZ19">
        <v>5410</v>
      </c>
      <c r="GA19">
        <v>2105</v>
      </c>
      <c r="GB19">
        <v>52</v>
      </c>
      <c r="GC19">
        <v>729</v>
      </c>
      <c r="GD19">
        <v>0</v>
      </c>
      <c r="GE19">
        <v>333</v>
      </c>
      <c r="GF19">
        <v>349</v>
      </c>
      <c r="GG19">
        <v>204</v>
      </c>
      <c r="GH19">
        <v>145</v>
      </c>
      <c r="GI19">
        <v>8978</v>
      </c>
      <c r="GJ19">
        <v>2802</v>
      </c>
      <c r="GK19">
        <v>12</v>
      </c>
      <c r="GL19">
        <v>43</v>
      </c>
      <c r="GM19">
        <v>68</v>
      </c>
      <c r="GN19">
        <v>0</v>
      </c>
      <c r="GO19">
        <v>59</v>
      </c>
      <c r="GP19">
        <v>115</v>
      </c>
      <c r="GQ19">
        <v>130</v>
      </c>
      <c r="GR19">
        <v>272</v>
      </c>
      <c r="GS19">
        <v>345</v>
      </c>
      <c r="GT19">
        <v>490</v>
      </c>
      <c r="GU19">
        <v>1268</v>
      </c>
      <c r="GV19">
        <v>6176</v>
      </c>
      <c r="GW19">
        <v>254</v>
      </c>
      <c r="GX19">
        <v>484</v>
      </c>
      <c r="GY19">
        <v>457</v>
      </c>
      <c r="GZ19">
        <v>157</v>
      </c>
      <c r="HA19">
        <v>121</v>
      </c>
      <c r="HB19">
        <v>427</v>
      </c>
      <c r="HC19">
        <v>595</v>
      </c>
      <c r="HD19">
        <v>847</v>
      </c>
      <c r="HE19">
        <v>692</v>
      </c>
      <c r="HF19">
        <v>855</v>
      </c>
      <c r="HG19">
        <v>1287</v>
      </c>
      <c r="HH19">
        <v>17798</v>
      </c>
      <c r="HI19">
        <v>1541</v>
      </c>
      <c r="HJ19">
        <v>1482</v>
      </c>
      <c r="HK19">
        <v>573</v>
      </c>
      <c r="HL19">
        <v>405</v>
      </c>
      <c r="HM19">
        <v>555</v>
      </c>
      <c r="HN19">
        <v>333</v>
      </c>
      <c r="HO19">
        <v>12909</v>
      </c>
      <c r="HP19" s="1">
        <v>19123</v>
      </c>
      <c r="HQ19">
        <v>3793</v>
      </c>
      <c r="HR19">
        <v>12</v>
      </c>
      <c r="HS19">
        <v>14</v>
      </c>
      <c r="HT19">
        <v>62</v>
      </c>
      <c r="HU19">
        <v>11</v>
      </c>
      <c r="HV19" s="8">
        <v>1541</v>
      </c>
      <c r="HW19" s="8">
        <v>3023</v>
      </c>
      <c r="HX19" s="8">
        <v>4001</v>
      </c>
      <c r="HY19" s="8">
        <v>4889</v>
      </c>
      <c r="HZ19" s="7">
        <v>8.6582762108102035E-2</v>
      </c>
      <c r="IA19" s="7">
        <f t="shared" si="17"/>
        <v>8.3267782896954717E-2</v>
      </c>
      <c r="IB19" s="7">
        <v>0.16985054500505675</v>
      </c>
      <c r="IC19" s="7">
        <f t="shared" si="0"/>
        <v>5.4949994381391171E-2</v>
      </c>
      <c r="ID19" s="7">
        <f t="shared" si="1"/>
        <v>4.9893246432183389E-2</v>
      </c>
      <c r="IE19" s="7">
        <v>0.22480053938644792</v>
      </c>
      <c r="IF19" s="7">
        <v>0.2746937858186313</v>
      </c>
      <c r="IG19" s="11">
        <f t="shared" si="2"/>
        <v>328</v>
      </c>
      <c r="IH19" s="11">
        <f t="shared" si="3"/>
        <v>316</v>
      </c>
      <c r="II19" s="11">
        <f t="shared" si="4"/>
        <v>208</v>
      </c>
      <c r="IJ19" s="11">
        <f t="shared" si="5"/>
        <v>189</v>
      </c>
      <c r="IK19" s="11">
        <f t="shared" si="6"/>
        <v>644</v>
      </c>
      <c r="IL19" s="11">
        <f t="shared" si="7"/>
        <v>853</v>
      </c>
      <c r="IM19" s="11">
        <f t="shared" si="8"/>
        <v>1042</v>
      </c>
      <c r="IN19" s="15">
        <f t="shared" si="9"/>
        <v>1.8633540372670808E-2</v>
      </c>
      <c r="IO19" s="15">
        <f t="shared" si="10"/>
        <v>1.8633540372670808E-2</v>
      </c>
      <c r="IP19" s="15">
        <f t="shared" si="11"/>
        <v>1.1516314779270634E-2</v>
      </c>
      <c r="IQ19" s="19">
        <f>ROUND('Input data'!$B$5+((FW19-1)*'Input data'!$C$5),0)</f>
        <v>19054</v>
      </c>
      <c r="IR19" s="19">
        <f t="shared" si="12"/>
        <v>7622</v>
      </c>
      <c r="IS19" s="19">
        <f t="shared" si="13"/>
        <v>14291</v>
      </c>
      <c r="IT19" s="19">
        <f t="shared" si="14"/>
        <v>23818</v>
      </c>
      <c r="IU19" s="19">
        <f t="shared" si="15"/>
        <v>33345</v>
      </c>
      <c r="IV19" s="26">
        <f>('Input data'!$B$12*12)/'PWD zips'!IR19</f>
        <v>0.10912096562581999</v>
      </c>
      <c r="IW19" s="26">
        <f>('Input data'!$B$12*12)/'PWD zips'!IS19</f>
        <v>5.8198866419424816E-2</v>
      </c>
      <c r="IX19" s="26">
        <f>('Input data'!$B$12*12)/'PWD zips'!IT19</f>
        <v>3.4919808548156857E-2</v>
      </c>
      <c r="IY19" s="26">
        <f>('Input data'!$B$12*12)/'PWD zips'!IU19</f>
        <v>2.4942869995501576E-2</v>
      </c>
      <c r="IZ19" s="27">
        <f>('Input data'!$B$13*12)/'PWD zips'!IR19</f>
        <v>0.1219679874048806</v>
      </c>
      <c r="JA19" s="27">
        <f>('Input data'!$B$13*12)/'PWD zips'!IS19</f>
        <v>6.5050731229445102E-2</v>
      </c>
      <c r="JB19" s="27">
        <f>('Input data'!$B$13*12)/'PWD zips'!IT19</f>
        <v>3.903098496935091E-2</v>
      </c>
      <c r="JC19" s="27">
        <f>('Input data'!$B$13*12)/'PWD zips'!IU19</f>
        <v>2.7879442195231668E-2</v>
      </c>
      <c r="JD19" s="28">
        <f>('Input data'!$B$14*12)/'PWD zips'!IR19</f>
        <v>0.13212280241406454</v>
      </c>
      <c r="JE19" s="28">
        <f>('Input data'!$B$14*12)/'PWD zips'!IS19</f>
        <v>7.0466727310894969E-2</v>
      </c>
      <c r="JF19" s="28">
        <f>('Input data'!$B$14*12)/'PWD zips'!IT19</f>
        <v>4.2280628096397682E-2</v>
      </c>
      <c r="JG19" s="28">
        <f>('Input data'!$B$14*12)/'PWD zips'!IU19</f>
        <v>3.0200629779577146E-2</v>
      </c>
    </row>
    <row r="20" spans="1:267" x14ac:dyDescent="0.25">
      <c r="A20" s="1">
        <v>19124</v>
      </c>
      <c r="B20" s="1">
        <f t="shared" si="16"/>
        <v>0</v>
      </c>
      <c r="C20" t="s">
        <v>149</v>
      </c>
      <c r="D20">
        <v>19124</v>
      </c>
      <c r="E20">
        <v>71209</v>
      </c>
      <c r="F20">
        <v>6740</v>
      </c>
      <c r="G20">
        <v>1003</v>
      </c>
      <c r="H20">
        <v>813</v>
      </c>
      <c r="I20">
        <v>977</v>
      </c>
      <c r="J20">
        <v>405</v>
      </c>
      <c r="K20">
        <v>402</v>
      </c>
      <c r="L20">
        <v>503</v>
      </c>
      <c r="M20">
        <v>532</v>
      </c>
      <c r="N20">
        <v>71</v>
      </c>
      <c r="O20">
        <v>860</v>
      </c>
      <c r="P20">
        <v>501</v>
      </c>
      <c r="Q20">
        <v>448</v>
      </c>
      <c r="R20">
        <v>225</v>
      </c>
      <c r="S20">
        <v>7991</v>
      </c>
      <c r="T20">
        <v>1501</v>
      </c>
      <c r="U20">
        <v>1332</v>
      </c>
      <c r="V20">
        <v>1029</v>
      </c>
      <c r="W20">
        <v>340</v>
      </c>
      <c r="X20">
        <v>367</v>
      </c>
      <c r="Y20">
        <v>450</v>
      </c>
      <c r="Z20">
        <v>244</v>
      </c>
      <c r="AA20">
        <v>518</v>
      </c>
      <c r="AB20">
        <v>376</v>
      </c>
      <c r="AC20">
        <v>458</v>
      </c>
      <c r="AD20">
        <v>518</v>
      </c>
      <c r="AE20">
        <v>7168</v>
      </c>
      <c r="AF20">
        <v>1275</v>
      </c>
      <c r="AG20">
        <v>1223</v>
      </c>
      <c r="AH20">
        <v>357</v>
      </c>
      <c r="AI20">
        <v>349</v>
      </c>
      <c r="AJ20">
        <v>765</v>
      </c>
      <c r="AK20">
        <v>348</v>
      </c>
      <c r="AL20">
        <v>153</v>
      </c>
      <c r="AM20">
        <v>206</v>
      </c>
      <c r="AN20">
        <v>1532</v>
      </c>
      <c r="AO20">
        <v>674</v>
      </c>
      <c r="AP20">
        <v>99</v>
      </c>
      <c r="AQ20">
        <v>187</v>
      </c>
      <c r="AR20">
        <v>5805</v>
      </c>
      <c r="AS20">
        <v>536</v>
      </c>
      <c r="AT20">
        <v>858</v>
      </c>
      <c r="AU20">
        <v>686</v>
      </c>
      <c r="AV20">
        <v>156</v>
      </c>
      <c r="AW20">
        <v>313</v>
      </c>
      <c r="AX20">
        <v>550</v>
      </c>
      <c r="AY20">
        <v>156</v>
      </c>
      <c r="AZ20">
        <v>73</v>
      </c>
      <c r="BA20">
        <v>918</v>
      </c>
      <c r="BB20">
        <v>1043</v>
      </c>
      <c r="BC20">
        <v>179</v>
      </c>
      <c r="BD20">
        <v>337</v>
      </c>
      <c r="BE20">
        <v>10937</v>
      </c>
      <c r="BF20">
        <v>1188</v>
      </c>
      <c r="BG20">
        <v>913</v>
      </c>
      <c r="BH20">
        <v>949</v>
      </c>
      <c r="BI20">
        <v>458</v>
      </c>
      <c r="BJ20">
        <v>749</v>
      </c>
      <c r="BK20">
        <v>938</v>
      </c>
      <c r="BL20">
        <v>248</v>
      </c>
      <c r="BM20">
        <v>202</v>
      </c>
      <c r="BN20">
        <v>1193</v>
      </c>
      <c r="BO20">
        <v>1556</v>
      </c>
      <c r="BP20">
        <v>880</v>
      </c>
      <c r="BQ20">
        <v>1663</v>
      </c>
      <c r="BR20">
        <v>9347</v>
      </c>
      <c r="BS20">
        <v>1070</v>
      </c>
      <c r="BT20">
        <v>1228</v>
      </c>
      <c r="BU20">
        <v>525</v>
      </c>
      <c r="BV20">
        <v>472</v>
      </c>
      <c r="BW20">
        <v>377</v>
      </c>
      <c r="BX20">
        <v>631</v>
      </c>
      <c r="BY20">
        <v>189</v>
      </c>
      <c r="BZ20">
        <v>189</v>
      </c>
      <c r="CA20">
        <v>2006</v>
      </c>
      <c r="CB20">
        <v>1354</v>
      </c>
      <c r="CC20">
        <v>433</v>
      </c>
      <c r="CD20">
        <v>873</v>
      </c>
      <c r="CE20">
        <v>8798</v>
      </c>
      <c r="CF20">
        <v>850</v>
      </c>
      <c r="CG20">
        <v>860</v>
      </c>
      <c r="CH20">
        <v>620</v>
      </c>
      <c r="CI20">
        <v>326</v>
      </c>
      <c r="CJ20">
        <v>462</v>
      </c>
      <c r="CK20">
        <v>346</v>
      </c>
      <c r="CL20">
        <v>204</v>
      </c>
      <c r="CM20">
        <v>145</v>
      </c>
      <c r="CN20">
        <v>1826</v>
      </c>
      <c r="CO20">
        <v>910</v>
      </c>
      <c r="CP20">
        <v>827</v>
      </c>
      <c r="CQ20">
        <v>1422</v>
      </c>
      <c r="CR20">
        <v>8088</v>
      </c>
      <c r="CS20">
        <v>605</v>
      </c>
      <c r="CT20">
        <v>812</v>
      </c>
      <c r="CU20">
        <v>618</v>
      </c>
      <c r="CV20">
        <v>382</v>
      </c>
      <c r="CW20">
        <v>346</v>
      </c>
      <c r="CX20">
        <v>562</v>
      </c>
      <c r="CY20">
        <v>398</v>
      </c>
      <c r="CZ20">
        <v>259</v>
      </c>
      <c r="DA20">
        <v>936</v>
      </c>
      <c r="DB20">
        <v>1009</v>
      </c>
      <c r="DC20">
        <v>950</v>
      </c>
      <c r="DD20">
        <v>1211</v>
      </c>
      <c r="DE20">
        <v>3873</v>
      </c>
      <c r="DF20">
        <v>69</v>
      </c>
      <c r="DG20">
        <v>112</v>
      </c>
      <c r="DH20">
        <v>401</v>
      </c>
      <c r="DI20">
        <v>458</v>
      </c>
      <c r="DJ20">
        <v>364</v>
      </c>
      <c r="DK20">
        <v>295</v>
      </c>
      <c r="DL20">
        <v>0</v>
      </c>
      <c r="DM20">
        <v>126</v>
      </c>
      <c r="DN20">
        <v>490</v>
      </c>
      <c r="DO20">
        <v>560</v>
      </c>
      <c r="DP20">
        <v>284</v>
      </c>
      <c r="DQ20">
        <v>714</v>
      </c>
      <c r="DR20">
        <v>2462</v>
      </c>
      <c r="DS20">
        <v>79</v>
      </c>
      <c r="DT20">
        <v>417</v>
      </c>
      <c r="DU20">
        <v>278</v>
      </c>
      <c r="DV20">
        <v>243</v>
      </c>
      <c r="DW20">
        <v>116</v>
      </c>
      <c r="DX20">
        <v>0</v>
      </c>
      <c r="DY20">
        <v>0</v>
      </c>
      <c r="DZ20">
        <v>280</v>
      </c>
      <c r="EA20">
        <v>401</v>
      </c>
      <c r="EB20">
        <v>158</v>
      </c>
      <c r="EC20">
        <v>148</v>
      </c>
      <c r="ED20">
        <v>342</v>
      </c>
      <c r="EE20">
        <v>24377</v>
      </c>
      <c r="EF20">
        <v>2920</v>
      </c>
      <c r="EG20">
        <v>2243</v>
      </c>
      <c r="EH20">
        <v>1856</v>
      </c>
      <c r="EI20">
        <v>1405</v>
      </c>
      <c r="EJ20">
        <v>1174</v>
      </c>
      <c r="EK20">
        <v>1613</v>
      </c>
      <c r="EL20">
        <v>1398</v>
      </c>
      <c r="EM20">
        <v>1070</v>
      </c>
      <c r="EN20">
        <v>799</v>
      </c>
      <c r="EO20">
        <v>1417</v>
      </c>
      <c r="EP20">
        <v>2179</v>
      </c>
      <c r="EQ20">
        <v>2323</v>
      </c>
      <c r="ER20">
        <v>1703</v>
      </c>
      <c r="ES20">
        <v>905</v>
      </c>
      <c r="ET20">
        <v>566</v>
      </c>
      <c r="EU20">
        <v>806</v>
      </c>
      <c r="EV20">
        <v>24377</v>
      </c>
      <c r="EW20">
        <v>3670</v>
      </c>
      <c r="EX20">
        <v>20707</v>
      </c>
      <c r="EY20">
        <v>24377</v>
      </c>
      <c r="EZ20">
        <v>2107</v>
      </c>
      <c r="FA20">
        <v>22270</v>
      </c>
      <c r="FB20">
        <v>24377</v>
      </c>
      <c r="FC20">
        <v>10546</v>
      </c>
      <c r="FD20">
        <v>13831</v>
      </c>
      <c r="FE20">
        <v>7698</v>
      </c>
      <c r="FF20">
        <v>21563</v>
      </c>
      <c r="FG20">
        <v>39326</v>
      </c>
      <c r="FH20">
        <v>68999</v>
      </c>
      <c r="FI20">
        <v>165155</v>
      </c>
      <c r="FJ20">
        <v>314230</v>
      </c>
      <c r="FK20">
        <v>49654</v>
      </c>
      <c r="FL20">
        <v>24377</v>
      </c>
      <c r="FM20">
        <v>10374</v>
      </c>
      <c r="FN20">
        <v>5432</v>
      </c>
      <c r="FO20">
        <v>4942</v>
      </c>
      <c r="FP20">
        <v>14003</v>
      </c>
      <c r="FQ20">
        <v>2018</v>
      </c>
      <c r="FR20">
        <v>11985</v>
      </c>
      <c r="FS20">
        <v>24377</v>
      </c>
      <c r="FT20">
        <v>15085</v>
      </c>
      <c r="FU20">
        <v>9292</v>
      </c>
      <c r="FV20">
        <v>2.91</v>
      </c>
      <c r="FW20">
        <v>3.01</v>
      </c>
      <c r="FX20">
        <v>2.74</v>
      </c>
      <c r="FY20">
        <v>24377</v>
      </c>
      <c r="FZ20">
        <v>7829</v>
      </c>
      <c r="GA20">
        <v>8926</v>
      </c>
      <c r="GB20">
        <v>65</v>
      </c>
      <c r="GC20">
        <v>821</v>
      </c>
      <c r="GD20">
        <v>57</v>
      </c>
      <c r="GE20">
        <v>4888</v>
      </c>
      <c r="GF20">
        <v>1791</v>
      </c>
      <c r="GG20">
        <v>1342</v>
      </c>
      <c r="GH20">
        <v>449</v>
      </c>
      <c r="GI20">
        <v>24377</v>
      </c>
      <c r="GJ20">
        <v>15085</v>
      </c>
      <c r="GK20">
        <v>724</v>
      </c>
      <c r="GL20">
        <v>567</v>
      </c>
      <c r="GM20">
        <v>1256</v>
      </c>
      <c r="GN20">
        <v>834</v>
      </c>
      <c r="GO20">
        <v>618</v>
      </c>
      <c r="GP20">
        <v>1404</v>
      </c>
      <c r="GQ20">
        <v>2014</v>
      </c>
      <c r="GR20">
        <v>2463</v>
      </c>
      <c r="GS20">
        <v>1638</v>
      </c>
      <c r="GT20">
        <v>2266</v>
      </c>
      <c r="GU20">
        <v>1301</v>
      </c>
      <c r="GV20">
        <v>9292</v>
      </c>
      <c r="GW20">
        <v>724</v>
      </c>
      <c r="GX20">
        <v>905</v>
      </c>
      <c r="GY20">
        <v>987</v>
      </c>
      <c r="GZ20">
        <v>1022</v>
      </c>
      <c r="HA20">
        <v>787</v>
      </c>
      <c r="HB20">
        <v>1383</v>
      </c>
      <c r="HC20">
        <v>1253</v>
      </c>
      <c r="HD20">
        <v>1133</v>
      </c>
      <c r="HE20">
        <v>685</v>
      </c>
      <c r="HF20">
        <v>342</v>
      </c>
      <c r="HG20">
        <v>71</v>
      </c>
      <c r="HH20">
        <v>71209</v>
      </c>
      <c r="HI20">
        <v>8176</v>
      </c>
      <c r="HJ20">
        <v>15008</v>
      </c>
      <c r="HK20">
        <v>3589</v>
      </c>
      <c r="HL20">
        <v>4261</v>
      </c>
      <c r="HM20">
        <v>6747</v>
      </c>
      <c r="HN20">
        <v>2069</v>
      </c>
      <c r="HO20">
        <v>31359</v>
      </c>
      <c r="HP20" s="1">
        <v>19124</v>
      </c>
      <c r="HQ20">
        <v>21020</v>
      </c>
      <c r="HR20">
        <v>700</v>
      </c>
      <c r="HS20">
        <v>190</v>
      </c>
      <c r="HT20">
        <v>560</v>
      </c>
      <c r="HU20">
        <v>268</v>
      </c>
      <c r="HV20" s="8">
        <v>8176</v>
      </c>
      <c r="HW20" s="8">
        <v>23184</v>
      </c>
      <c r="HX20" s="8">
        <v>31034</v>
      </c>
      <c r="HY20" s="8">
        <v>39850</v>
      </c>
      <c r="HZ20" s="7">
        <v>0.11481694729598786</v>
      </c>
      <c r="IA20" s="7">
        <f t="shared" si="17"/>
        <v>0.21075987585838868</v>
      </c>
      <c r="IB20" s="7">
        <v>0.32557682315437653</v>
      </c>
      <c r="IC20" s="7">
        <f t="shared" si="0"/>
        <v>0.11023887429959696</v>
      </c>
      <c r="ID20" s="7">
        <f t="shared" si="1"/>
        <v>0.12380457526436266</v>
      </c>
      <c r="IE20" s="7">
        <v>0.43581569745397353</v>
      </c>
      <c r="IF20" s="7">
        <v>0.55962027271833614</v>
      </c>
      <c r="IG20" s="11">
        <f t="shared" si="2"/>
        <v>2413</v>
      </c>
      <c r="IH20" s="11">
        <f t="shared" si="3"/>
        <v>4430</v>
      </c>
      <c r="II20" s="11">
        <f t="shared" si="4"/>
        <v>2317</v>
      </c>
      <c r="IJ20" s="11">
        <f t="shared" si="5"/>
        <v>2602</v>
      </c>
      <c r="IK20" s="11">
        <f t="shared" si="6"/>
        <v>6844</v>
      </c>
      <c r="IL20" s="11">
        <f t="shared" si="7"/>
        <v>9161</v>
      </c>
      <c r="IM20" s="11">
        <f t="shared" si="8"/>
        <v>11763</v>
      </c>
      <c r="IN20" s="15">
        <f t="shared" si="9"/>
        <v>0.10227936879018118</v>
      </c>
      <c r="IO20" s="15">
        <f t="shared" si="10"/>
        <v>0.10227936879018118</v>
      </c>
      <c r="IP20" s="15">
        <f t="shared" si="11"/>
        <v>5.950862875116892E-2</v>
      </c>
      <c r="IQ20" s="19">
        <f>ROUND('Input data'!$B$5+((FW20-1)*'Input data'!$C$5),0)</f>
        <v>22005</v>
      </c>
      <c r="IR20" s="19">
        <f t="shared" si="12"/>
        <v>8802</v>
      </c>
      <c r="IS20" s="19">
        <f t="shared" si="13"/>
        <v>16504</v>
      </c>
      <c r="IT20" s="19">
        <f t="shared" si="14"/>
        <v>27506</v>
      </c>
      <c r="IU20" s="19">
        <f t="shared" si="15"/>
        <v>38509</v>
      </c>
      <c r="IV20" s="26">
        <f>('Input data'!$B$12*12)/'PWD zips'!IR20</f>
        <v>9.4492160872528971E-2</v>
      </c>
      <c r="IW20" s="26">
        <f>('Input data'!$B$12*12)/'PWD zips'!IS20</f>
        <v>5.0395055744062049E-2</v>
      </c>
      <c r="IX20" s="26">
        <f>('Input data'!$B$12*12)/'PWD zips'!IT20</f>
        <v>3.0237766305533337E-2</v>
      </c>
      <c r="IY20" s="26">
        <f>('Input data'!$B$12*12)/'PWD zips'!IU20</f>
        <v>2.1598067984107613E-2</v>
      </c>
      <c r="IZ20" s="27">
        <f>('Input data'!$B$13*12)/'PWD zips'!IR20</f>
        <v>0.10561690524880708</v>
      </c>
      <c r="JA20" s="27">
        <f>('Input data'!$B$13*12)/'PWD zips'!IS20</f>
        <v>5.6328162869607366E-2</v>
      </c>
      <c r="JB20" s="27">
        <f>('Input data'!$B$13*12)/'PWD zips'!IT20</f>
        <v>3.3797716861775615E-2</v>
      </c>
      <c r="JC20" s="27">
        <f>('Input data'!$B$13*12)/'PWD zips'!IU20</f>
        <v>2.4140850190864472E-2</v>
      </c>
      <c r="JD20" s="28">
        <f>('Input data'!$B$14*12)/'PWD zips'!IR20</f>
        <v>0.11441036128152691</v>
      </c>
      <c r="JE20" s="28">
        <f>('Input data'!$B$14*12)/'PWD zips'!IS20</f>
        <v>6.1017935046049437E-2</v>
      </c>
      <c r="JF20" s="28">
        <f>('Input data'!$B$14*12)/'PWD zips'!IT20</f>
        <v>3.6611648367628882E-2</v>
      </c>
      <c r="JG20" s="28">
        <f>('Input data'!$B$14*12)/'PWD zips'!IU20</f>
        <v>2.6150769949881844E-2</v>
      </c>
    </row>
    <row r="21" spans="1:267" x14ac:dyDescent="0.25">
      <c r="A21" s="1">
        <v>19125</v>
      </c>
      <c r="B21" s="1">
        <f t="shared" si="16"/>
        <v>0</v>
      </c>
      <c r="C21" t="s">
        <v>150</v>
      </c>
      <c r="D21">
        <v>19125</v>
      </c>
      <c r="E21">
        <v>24883</v>
      </c>
      <c r="F21">
        <v>1845</v>
      </c>
      <c r="G21">
        <v>145</v>
      </c>
      <c r="H21">
        <v>69</v>
      </c>
      <c r="I21">
        <v>30</v>
      </c>
      <c r="J21">
        <v>44</v>
      </c>
      <c r="K21">
        <v>0</v>
      </c>
      <c r="L21">
        <v>198</v>
      </c>
      <c r="M21">
        <v>0</v>
      </c>
      <c r="N21">
        <v>0</v>
      </c>
      <c r="O21">
        <v>215</v>
      </c>
      <c r="P21">
        <v>98</v>
      </c>
      <c r="Q21">
        <v>247</v>
      </c>
      <c r="R21">
        <v>799</v>
      </c>
      <c r="S21">
        <v>888</v>
      </c>
      <c r="T21">
        <v>148</v>
      </c>
      <c r="U21">
        <v>0</v>
      </c>
      <c r="V21">
        <v>0</v>
      </c>
      <c r="W21">
        <v>18</v>
      </c>
      <c r="X21">
        <v>96</v>
      </c>
      <c r="Y21">
        <v>15</v>
      </c>
      <c r="Z21">
        <v>0</v>
      </c>
      <c r="AA21">
        <v>39</v>
      </c>
      <c r="AB21">
        <v>92</v>
      </c>
      <c r="AC21">
        <v>142</v>
      </c>
      <c r="AD21">
        <v>137</v>
      </c>
      <c r="AE21">
        <v>832</v>
      </c>
      <c r="AF21">
        <v>105</v>
      </c>
      <c r="AG21">
        <v>53</v>
      </c>
      <c r="AH21">
        <v>0</v>
      </c>
      <c r="AI21">
        <v>0</v>
      </c>
      <c r="AJ21">
        <v>79</v>
      </c>
      <c r="AK21">
        <v>43</v>
      </c>
      <c r="AL21">
        <v>0</v>
      </c>
      <c r="AM21">
        <v>136</v>
      </c>
      <c r="AN21">
        <v>243</v>
      </c>
      <c r="AO21">
        <v>72</v>
      </c>
      <c r="AP21">
        <v>57</v>
      </c>
      <c r="AQ21">
        <v>44</v>
      </c>
      <c r="AR21">
        <v>1266</v>
      </c>
      <c r="AS21">
        <v>246</v>
      </c>
      <c r="AT21">
        <v>90</v>
      </c>
      <c r="AU21">
        <v>20</v>
      </c>
      <c r="AV21">
        <v>11</v>
      </c>
      <c r="AW21">
        <v>36</v>
      </c>
      <c r="AX21">
        <v>128</v>
      </c>
      <c r="AY21">
        <v>0</v>
      </c>
      <c r="AZ21">
        <v>144</v>
      </c>
      <c r="BA21">
        <v>87</v>
      </c>
      <c r="BB21">
        <v>162</v>
      </c>
      <c r="BC21">
        <v>149</v>
      </c>
      <c r="BD21">
        <v>193</v>
      </c>
      <c r="BE21">
        <v>8602</v>
      </c>
      <c r="BF21">
        <v>519</v>
      </c>
      <c r="BG21">
        <v>201</v>
      </c>
      <c r="BH21">
        <v>63</v>
      </c>
      <c r="BI21">
        <v>166</v>
      </c>
      <c r="BJ21">
        <v>197</v>
      </c>
      <c r="BK21">
        <v>184</v>
      </c>
      <c r="BL21">
        <v>0</v>
      </c>
      <c r="BM21">
        <v>484</v>
      </c>
      <c r="BN21">
        <v>809</v>
      </c>
      <c r="BO21">
        <v>1574</v>
      </c>
      <c r="BP21">
        <v>945</v>
      </c>
      <c r="BQ21">
        <v>3460</v>
      </c>
      <c r="BR21">
        <v>4791</v>
      </c>
      <c r="BS21">
        <v>175</v>
      </c>
      <c r="BT21">
        <v>85</v>
      </c>
      <c r="BU21">
        <v>168</v>
      </c>
      <c r="BV21">
        <v>57</v>
      </c>
      <c r="BW21">
        <v>97</v>
      </c>
      <c r="BX21">
        <v>217</v>
      </c>
      <c r="BY21">
        <v>3</v>
      </c>
      <c r="BZ21">
        <v>36</v>
      </c>
      <c r="CA21">
        <v>613</v>
      </c>
      <c r="CB21">
        <v>457</v>
      </c>
      <c r="CC21">
        <v>347</v>
      </c>
      <c r="CD21">
        <v>2536</v>
      </c>
      <c r="CE21">
        <v>1901</v>
      </c>
      <c r="CF21">
        <v>17</v>
      </c>
      <c r="CG21">
        <v>55</v>
      </c>
      <c r="CH21">
        <v>0</v>
      </c>
      <c r="CI21">
        <v>113</v>
      </c>
      <c r="CJ21">
        <v>123</v>
      </c>
      <c r="CK21">
        <v>16</v>
      </c>
      <c r="CL21">
        <v>0</v>
      </c>
      <c r="CM21">
        <v>44</v>
      </c>
      <c r="CN21">
        <v>135</v>
      </c>
      <c r="CO21">
        <v>253</v>
      </c>
      <c r="CP21">
        <v>341</v>
      </c>
      <c r="CQ21">
        <v>804</v>
      </c>
      <c r="CR21">
        <v>2717</v>
      </c>
      <c r="CS21">
        <v>162</v>
      </c>
      <c r="CT21">
        <v>171</v>
      </c>
      <c r="CU21">
        <v>35</v>
      </c>
      <c r="CV21">
        <v>338</v>
      </c>
      <c r="CW21">
        <v>14</v>
      </c>
      <c r="CX21">
        <v>82</v>
      </c>
      <c r="CY21">
        <v>0</v>
      </c>
      <c r="CZ21">
        <v>108</v>
      </c>
      <c r="DA21">
        <v>331</v>
      </c>
      <c r="DB21">
        <v>343</v>
      </c>
      <c r="DC21">
        <v>179</v>
      </c>
      <c r="DD21">
        <v>954</v>
      </c>
      <c r="DE21">
        <v>1515</v>
      </c>
      <c r="DF21">
        <v>140</v>
      </c>
      <c r="DG21">
        <v>63</v>
      </c>
      <c r="DH21">
        <v>59</v>
      </c>
      <c r="DI21">
        <v>140</v>
      </c>
      <c r="DJ21">
        <v>103</v>
      </c>
      <c r="DK21">
        <v>36</v>
      </c>
      <c r="DL21">
        <v>0</v>
      </c>
      <c r="DM21">
        <v>53</v>
      </c>
      <c r="DN21">
        <v>314</v>
      </c>
      <c r="DO21">
        <v>147</v>
      </c>
      <c r="DP21">
        <v>60</v>
      </c>
      <c r="DQ21">
        <v>400</v>
      </c>
      <c r="DR21">
        <v>526</v>
      </c>
      <c r="DS21">
        <v>87</v>
      </c>
      <c r="DT21">
        <v>35</v>
      </c>
      <c r="DU21">
        <v>2</v>
      </c>
      <c r="DV21">
        <v>81</v>
      </c>
      <c r="DW21">
        <v>0</v>
      </c>
      <c r="DX21">
        <v>32</v>
      </c>
      <c r="DY21">
        <v>22</v>
      </c>
      <c r="DZ21">
        <v>0</v>
      </c>
      <c r="EA21">
        <v>128</v>
      </c>
      <c r="EB21">
        <v>0</v>
      </c>
      <c r="EC21">
        <v>70</v>
      </c>
      <c r="ED21">
        <v>69</v>
      </c>
      <c r="EE21">
        <v>11422</v>
      </c>
      <c r="EF21">
        <v>574</v>
      </c>
      <c r="EG21">
        <v>373</v>
      </c>
      <c r="EH21">
        <v>446</v>
      </c>
      <c r="EI21">
        <v>132</v>
      </c>
      <c r="EJ21">
        <v>512</v>
      </c>
      <c r="EK21">
        <v>425</v>
      </c>
      <c r="EL21">
        <v>263</v>
      </c>
      <c r="EM21">
        <v>283</v>
      </c>
      <c r="EN21">
        <v>358</v>
      </c>
      <c r="EO21">
        <v>465</v>
      </c>
      <c r="EP21">
        <v>947</v>
      </c>
      <c r="EQ21">
        <v>1548</v>
      </c>
      <c r="ER21">
        <v>1623</v>
      </c>
      <c r="ES21">
        <v>969</v>
      </c>
      <c r="ET21">
        <v>1383</v>
      </c>
      <c r="EU21">
        <v>1121</v>
      </c>
      <c r="EV21">
        <v>11422</v>
      </c>
      <c r="EW21">
        <v>690</v>
      </c>
      <c r="EX21">
        <v>10732</v>
      </c>
      <c r="EY21">
        <v>11422</v>
      </c>
      <c r="EZ21">
        <v>582</v>
      </c>
      <c r="FA21">
        <v>10840</v>
      </c>
      <c r="FB21">
        <v>11422</v>
      </c>
      <c r="FC21">
        <v>1564</v>
      </c>
      <c r="FD21">
        <v>9858</v>
      </c>
      <c r="FE21">
        <v>17563</v>
      </c>
      <c r="FF21">
        <v>52603</v>
      </c>
      <c r="FG21">
        <v>90155</v>
      </c>
      <c r="FH21">
        <v>126685</v>
      </c>
      <c r="FI21">
        <v>219496</v>
      </c>
      <c r="FJ21">
        <v>313554</v>
      </c>
      <c r="FK21">
        <v>103865</v>
      </c>
      <c r="FL21">
        <v>11422</v>
      </c>
      <c r="FM21">
        <v>1352</v>
      </c>
      <c r="FN21">
        <v>599</v>
      </c>
      <c r="FO21">
        <v>753</v>
      </c>
      <c r="FP21">
        <v>10070</v>
      </c>
      <c r="FQ21">
        <v>542</v>
      </c>
      <c r="FR21">
        <v>9528</v>
      </c>
      <c r="FS21">
        <v>11422</v>
      </c>
      <c r="FT21">
        <v>6867</v>
      </c>
      <c r="FU21">
        <v>4555</v>
      </c>
      <c r="FV21">
        <v>2.17</v>
      </c>
      <c r="FW21">
        <v>2.29</v>
      </c>
      <c r="FX21">
        <v>1.98</v>
      </c>
      <c r="FY21">
        <v>11422</v>
      </c>
      <c r="FZ21">
        <v>9285</v>
      </c>
      <c r="GA21">
        <v>588</v>
      </c>
      <c r="GB21">
        <v>26</v>
      </c>
      <c r="GC21">
        <v>833</v>
      </c>
      <c r="GD21">
        <v>0</v>
      </c>
      <c r="GE21">
        <v>346</v>
      </c>
      <c r="GF21">
        <v>344</v>
      </c>
      <c r="GG21">
        <v>160</v>
      </c>
      <c r="GH21">
        <v>184</v>
      </c>
      <c r="GI21">
        <v>11422</v>
      </c>
      <c r="GJ21">
        <v>6867</v>
      </c>
      <c r="GK21">
        <v>159</v>
      </c>
      <c r="GL21">
        <v>110</v>
      </c>
      <c r="GM21">
        <v>139</v>
      </c>
      <c r="GN21">
        <v>183</v>
      </c>
      <c r="GO21">
        <v>73</v>
      </c>
      <c r="GP21">
        <v>616</v>
      </c>
      <c r="GQ21">
        <v>541</v>
      </c>
      <c r="GR21">
        <v>859</v>
      </c>
      <c r="GS21">
        <v>830</v>
      </c>
      <c r="GT21">
        <v>1498</v>
      </c>
      <c r="GU21">
        <v>1859</v>
      </c>
      <c r="GV21">
        <v>4555</v>
      </c>
      <c r="GW21">
        <v>99</v>
      </c>
      <c r="GX21">
        <v>206</v>
      </c>
      <c r="GY21">
        <v>234</v>
      </c>
      <c r="GZ21">
        <v>263</v>
      </c>
      <c r="HA21">
        <v>59</v>
      </c>
      <c r="HB21">
        <v>321</v>
      </c>
      <c r="HC21">
        <v>363</v>
      </c>
      <c r="HD21">
        <v>553</v>
      </c>
      <c r="HE21">
        <v>718</v>
      </c>
      <c r="HF21">
        <v>1094</v>
      </c>
      <c r="HG21">
        <v>645</v>
      </c>
      <c r="HH21">
        <v>24883</v>
      </c>
      <c r="HI21">
        <v>1744</v>
      </c>
      <c r="HJ21">
        <v>1199</v>
      </c>
      <c r="HK21">
        <v>968</v>
      </c>
      <c r="HL21">
        <v>745</v>
      </c>
      <c r="HM21">
        <v>976</v>
      </c>
      <c r="HN21">
        <v>1044</v>
      </c>
      <c r="HO21">
        <v>18207</v>
      </c>
      <c r="HP21" s="1">
        <v>19125</v>
      </c>
      <c r="HQ21">
        <v>11043</v>
      </c>
      <c r="HR21">
        <v>80</v>
      </c>
      <c r="HS21">
        <v>56</v>
      </c>
      <c r="HT21">
        <v>238</v>
      </c>
      <c r="HU21">
        <v>33</v>
      </c>
      <c r="HV21" s="8">
        <v>1744</v>
      </c>
      <c r="HW21" s="8">
        <v>2943</v>
      </c>
      <c r="HX21" s="8">
        <v>4656</v>
      </c>
      <c r="HY21" s="8">
        <v>6676</v>
      </c>
      <c r="HZ21" s="7">
        <v>7.0088011895671737E-2</v>
      </c>
      <c r="IA21" s="7">
        <f t="shared" si="17"/>
        <v>4.8185508178274321E-2</v>
      </c>
      <c r="IB21" s="7">
        <v>0.11827352007394606</v>
      </c>
      <c r="IC21" s="7">
        <f t="shared" si="0"/>
        <v>6.8842181408994091E-2</v>
      </c>
      <c r="ID21" s="7">
        <f t="shared" si="1"/>
        <v>8.1179922035124377E-2</v>
      </c>
      <c r="IE21" s="7">
        <v>0.18711570148294016</v>
      </c>
      <c r="IF21" s="7">
        <v>0.26829562351806452</v>
      </c>
      <c r="IG21" s="11">
        <f t="shared" si="2"/>
        <v>774</v>
      </c>
      <c r="IH21" s="11">
        <f t="shared" si="3"/>
        <v>532</v>
      </c>
      <c r="II21" s="11">
        <f t="shared" si="4"/>
        <v>760</v>
      </c>
      <c r="IJ21" s="11">
        <f t="shared" si="5"/>
        <v>896</v>
      </c>
      <c r="IK21" s="11">
        <f t="shared" si="6"/>
        <v>1306</v>
      </c>
      <c r="IL21" s="11">
        <f t="shared" si="7"/>
        <v>2066</v>
      </c>
      <c r="IM21" s="11">
        <f t="shared" si="8"/>
        <v>2963</v>
      </c>
      <c r="IN21" s="15">
        <f t="shared" si="9"/>
        <v>6.1255742725880552E-2</v>
      </c>
      <c r="IO21" s="15">
        <f t="shared" si="10"/>
        <v>6.1255742725880552E-2</v>
      </c>
      <c r="IP21" s="15">
        <f t="shared" si="11"/>
        <v>2.6999662504218699E-2</v>
      </c>
      <c r="IQ21" s="19">
        <f>ROUND('Input data'!$B$5+((FW21-1)*'Input data'!$C$5),0)</f>
        <v>18737</v>
      </c>
      <c r="IR21" s="19">
        <f t="shared" si="12"/>
        <v>7495</v>
      </c>
      <c r="IS21" s="19">
        <f t="shared" si="13"/>
        <v>14053</v>
      </c>
      <c r="IT21" s="19">
        <f t="shared" si="14"/>
        <v>23421</v>
      </c>
      <c r="IU21" s="19">
        <f t="shared" si="15"/>
        <v>32790</v>
      </c>
      <c r="IV21" s="26">
        <f>('Input data'!$B$12*12)/'PWD zips'!IR21</f>
        <v>0.11096997998665778</v>
      </c>
      <c r="IW21" s="26">
        <f>('Input data'!$B$12*12)/'PWD zips'!IS21</f>
        <v>5.9184515761759059E-2</v>
      </c>
      <c r="IX21" s="26">
        <f>('Input data'!$B$12*12)/'PWD zips'!IT21</f>
        <v>3.5511720251056748E-2</v>
      </c>
      <c r="IY21" s="26">
        <f>('Input data'!$B$12*12)/'PWD zips'!IU21</f>
        <v>2.536505032021958E-2</v>
      </c>
      <c r="IZ21" s="27">
        <f>('Input data'!$B$13*12)/'PWD zips'!IR21</f>
        <v>0.12403468979319546</v>
      </c>
      <c r="JA21" s="27">
        <f>('Input data'!$B$13*12)/'PWD zips'!IS21</f>
        <v>6.6152422970184296E-2</v>
      </c>
      <c r="JB21" s="27">
        <f>('Input data'!$B$13*12)/'PWD zips'!IT21</f>
        <v>3.9692583578839501E-2</v>
      </c>
      <c r="JC21" s="27">
        <f>('Input data'!$B$13*12)/'PWD zips'!IU21</f>
        <v>2.8351326623970722E-2</v>
      </c>
      <c r="JD21" s="28">
        <f>('Input data'!$B$14*12)/'PWD zips'!IR21</f>
        <v>0.13436157438292196</v>
      </c>
      <c r="JE21" s="28">
        <f>('Input data'!$B$14*12)/'PWD zips'!IS21</f>
        <v>7.1660143741549845E-2</v>
      </c>
      <c r="JF21" s="28">
        <f>('Input data'!$B$14*12)/'PWD zips'!IT21</f>
        <v>4.2997310106314843E-2</v>
      </c>
      <c r="JG21" s="28">
        <f>('Input data'!$B$14*12)/'PWD zips'!IU21</f>
        <v>3.0711802378774015E-2</v>
      </c>
    </row>
    <row r="22" spans="1:267" x14ac:dyDescent="0.25">
      <c r="A22" s="1">
        <v>19126</v>
      </c>
      <c r="B22" s="1">
        <f t="shared" si="16"/>
        <v>0</v>
      </c>
      <c r="C22" t="s">
        <v>151</v>
      </c>
      <c r="D22">
        <v>19126</v>
      </c>
      <c r="E22">
        <v>17599</v>
      </c>
      <c r="F22">
        <v>1323</v>
      </c>
      <c r="G22">
        <v>40</v>
      </c>
      <c r="H22">
        <v>79</v>
      </c>
      <c r="I22">
        <v>135</v>
      </c>
      <c r="J22">
        <v>22</v>
      </c>
      <c r="K22">
        <v>231</v>
      </c>
      <c r="L22">
        <v>27</v>
      </c>
      <c r="M22">
        <v>25</v>
      </c>
      <c r="N22">
        <v>27</v>
      </c>
      <c r="O22">
        <v>433</v>
      </c>
      <c r="P22">
        <v>217</v>
      </c>
      <c r="Q22">
        <v>0</v>
      </c>
      <c r="R22">
        <v>87</v>
      </c>
      <c r="S22">
        <v>1284</v>
      </c>
      <c r="T22">
        <v>79</v>
      </c>
      <c r="U22">
        <v>76</v>
      </c>
      <c r="V22">
        <v>49</v>
      </c>
      <c r="W22">
        <v>29</v>
      </c>
      <c r="X22">
        <v>161</v>
      </c>
      <c r="Y22">
        <v>53</v>
      </c>
      <c r="Z22">
        <v>7</v>
      </c>
      <c r="AA22">
        <v>0</v>
      </c>
      <c r="AB22">
        <v>359</v>
      </c>
      <c r="AC22">
        <v>6</v>
      </c>
      <c r="AD22">
        <v>104</v>
      </c>
      <c r="AE22">
        <v>1153</v>
      </c>
      <c r="AF22">
        <v>18</v>
      </c>
      <c r="AG22">
        <v>88</v>
      </c>
      <c r="AH22">
        <v>95</v>
      </c>
      <c r="AI22">
        <v>0</v>
      </c>
      <c r="AJ22">
        <v>105</v>
      </c>
      <c r="AK22">
        <v>98</v>
      </c>
      <c r="AL22">
        <v>17</v>
      </c>
      <c r="AM22">
        <v>0</v>
      </c>
      <c r="AN22">
        <v>154</v>
      </c>
      <c r="AO22">
        <v>311</v>
      </c>
      <c r="AP22">
        <v>74</v>
      </c>
      <c r="AQ22">
        <v>193</v>
      </c>
      <c r="AR22">
        <v>1612</v>
      </c>
      <c r="AS22">
        <v>168</v>
      </c>
      <c r="AT22">
        <v>52</v>
      </c>
      <c r="AU22">
        <v>237</v>
      </c>
      <c r="AV22">
        <v>70</v>
      </c>
      <c r="AW22">
        <v>141</v>
      </c>
      <c r="AX22">
        <v>57</v>
      </c>
      <c r="AY22">
        <v>9</v>
      </c>
      <c r="AZ22">
        <v>37</v>
      </c>
      <c r="BA22">
        <v>415</v>
      </c>
      <c r="BB22">
        <v>179</v>
      </c>
      <c r="BC22">
        <v>89</v>
      </c>
      <c r="BD22">
        <v>158</v>
      </c>
      <c r="BE22">
        <v>2908</v>
      </c>
      <c r="BF22">
        <v>99</v>
      </c>
      <c r="BG22">
        <v>21</v>
      </c>
      <c r="BH22">
        <v>143</v>
      </c>
      <c r="BI22">
        <v>74</v>
      </c>
      <c r="BJ22">
        <v>296</v>
      </c>
      <c r="BK22">
        <v>95</v>
      </c>
      <c r="BL22">
        <v>0</v>
      </c>
      <c r="BM22">
        <v>15</v>
      </c>
      <c r="BN22">
        <v>887</v>
      </c>
      <c r="BO22">
        <v>522</v>
      </c>
      <c r="BP22">
        <v>120</v>
      </c>
      <c r="BQ22">
        <v>636</v>
      </c>
      <c r="BR22">
        <v>2281</v>
      </c>
      <c r="BS22">
        <v>191</v>
      </c>
      <c r="BT22">
        <v>77</v>
      </c>
      <c r="BU22">
        <v>101</v>
      </c>
      <c r="BV22">
        <v>0</v>
      </c>
      <c r="BW22">
        <v>128</v>
      </c>
      <c r="BX22">
        <v>145</v>
      </c>
      <c r="BY22">
        <v>42</v>
      </c>
      <c r="BZ22">
        <v>26</v>
      </c>
      <c r="CA22">
        <v>439</v>
      </c>
      <c r="CB22">
        <v>592</v>
      </c>
      <c r="CC22">
        <v>176</v>
      </c>
      <c r="CD22">
        <v>364</v>
      </c>
      <c r="CE22">
        <v>2347</v>
      </c>
      <c r="CF22">
        <v>208</v>
      </c>
      <c r="CG22">
        <v>80</v>
      </c>
      <c r="CH22">
        <v>87</v>
      </c>
      <c r="CI22">
        <v>16</v>
      </c>
      <c r="CJ22">
        <v>174</v>
      </c>
      <c r="CK22">
        <v>108</v>
      </c>
      <c r="CL22">
        <v>40</v>
      </c>
      <c r="CM22">
        <v>0</v>
      </c>
      <c r="CN22">
        <v>377</v>
      </c>
      <c r="CO22">
        <v>618</v>
      </c>
      <c r="CP22">
        <v>240</v>
      </c>
      <c r="CQ22">
        <v>399</v>
      </c>
      <c r="CR22">
        <v>2198</v>
      </c>
      <c r="CS22">
        <v>284</v>
      </c>
      <c r="CT22">
        <v>171</v>
      </c>
      <c r="CU22">
        <v>62</v>
      </c>
      <c r="CV22">
        <v>101</v>
      </c>
      <c r="CW22">
        <v>93</v>
      </c>
      <c r="CX22">
        <v>59</v>
      </c>
      <c r="CY22">
        <v>23</v>
      </c>
      <c r="CZ22">
        <v>0</v>
      </c>
      <c r="DA22">
        <v>275</v>
      </c>
      <c r="DB22">
        <v>263</v>
      </c>
      <c r="DC22">
        <v>430</v>
      </c>
      <c r="DD22">
        <v>437</v>
      </c>
      <c r="DE22">
        <v>1635</v>
      </c>
      <c r="DF22">
        <v>9</v>
      </c>
      <c r="DG22">
        <v>59</v>
      </c>
      <c r="DH22">
        <v>55</v>
      </c>
      <c r="DI22">
        <v>77</v>
      </c>
      <c r="DJ22">
        <v>176</v>
      </c>
      <c r="DK22">
        <v>21</v>
      </c>
      <c r="DL22">
        <v>8</v>
      </c>
      <c r="DM22">
        <v>7</v>
      </c>
      <c r="DN22">
        <v>350</v>
      </c>
      <c r="DO22">
        <v>388</v>
      </c>
      <c r="DP22">
        <v>287</v>
      </c>
      <c r="DQ22">
        <v>198</v>
      </c>
      <c r="DR22">
        <v>858</v>
      </c>
      <c r="DS22">
        <v>49</v>
      </c>
      <c r="DT22">
        <v>44</v>
      </c>
      <c r="DU22">
        <v>1</v>
      </c>
      <c r="DV22">
        <v>83</v>
      </c>
      <c r="DW22">
        <v>69</v>
      </c>
      <c r="DX22">
        <v>117</v>
      </c>
      <c r="DY22">
        <v>7</v>
      </c>
      <c r="DZ22">
        <v>22</v>
      </c>
      <c r="EA22">
        <v>200</v>
      </c>
      <c r="EB22">
        <v>116</v>
      </c>
      <c r="EC22">
        <v>35</v>
      </c>
      <c r="ED22">
        <v>115</v>
      </c>
      <c r="EE22">
        <v>6704</v>
      </c>
      <c r="EF22">
        <v>684</v>
      </c>
      <c r="EG22">
        <v>162</v>
      </c>
      <c r="EH22">
        <v>270</v>
      </c>
      <c r="EI22">
        <v>430</v>
      </c>
      <c r="EJ22">
        <v>335</v>
      </c>
      <c r="EK22">
        <v>268</v>
      </c>
      <c r="EL22">
        <v>543</v>
      </c>
      <c r="EM22">
        <v>232</v>
      </c>
      <c r="EN22">
        <v>189</v>
      </c>
      <c r="EO22">
        <v>728</v>
      </c>
      <c r="EP22">
        <v>496</v>
      </c>
      <c r="EQ22">
        <v>898</v>
      </c>
      <c r="ER22">
        <v>606</v>
      </c>
      <c r="ES22">
        <v>288</v>
      </c>
      <c r="ET22">
        <v>283</v>
      </c>
      <c r="EU22">
        <v>292</v>
      </c>
      <c r="EV22">
        <v>6704</v>
      </c>
      <c r="EW22">
        <v>761</v>
      </c>
      <c r="EX22">
        <v>5943</v>
      </c>
      <c r="EY22">
        <v>6704</v>
      </c>
      <c r="EZ22">
        <v>410</v>
      </c>
      <c r="FA22">
        <v>6294</v>
      </c>
      <c r="FB22">
        <v>6704</v>
      </c>
      <c r="FC22">
        <v>2083</v>
      </c>
      <c r="FD22">
        <v>4621</v>
      </c>
      <c r="FE22">
        <v>10625</v>
      </c>
      <c r="FF22">
        <v>31640</v>
      </c>
      <c r="FG22">
        <v>52825</v>
      </c>
      <c r="FH22">
        <v>83747</v>
      </c>
      <c r="FI22">
        <v>180381</v>
      </c>
      <c r="FJ22">
        <v>325774</v>
      </c>
      <c r="FK22">
        <v>67960</v>
      </c>
      <c r="FL22">
        <v>6704</v>
      </c>
      <c r="FM22">
        <v>1863</v>
      </c>
      <c r="FN22">
        <v>766</v>
      </c>
      <c r="FO22">
        <v>1097</v>
      </c>
      <c r="FP22">
        <v>4841</v>
      </c>
      <c r="FQ22">
        <v>356</v>
      </c>
      <c r="FR22">
        <v>4485</v>
      </c>
      <c r="FS22">
        <v>6704</v>
      </c>
      <c r="FT22">
        <v>4033</v>
      </c>
      <c r="FU22">
        <v>2671</v>
      </c>
      <c r="FV22">
        <v>2.62</v>
      </c>
      <c r="FW22">
        <v>3.17</v>
      </c>
      <c r="FX22">
        <v>1.78</v>
      </c>
      <c r="FY22">
        <v>6704</v>
      </c>
      <c r="FZ22">
        <v>503</v>
      </c>
      <c r="GA22">
        <v>5728</v>
      </c>
      <c r="GB22">
        <v>3</v>
      </c>
      <c r="GC22">
        <v>187</v>
      </c>
      <c r="GD22">
        <v>0</v>
      </c>
      <c r="GE22">
        <v>48</v>
      </c>
      <c r="GF22">
        <v>235</v>
      </c>
      <c r="GG22">
        <v>6</v>
      </c>
      <c r="GH22">
        <v>229</v>
      </c>
      <c r="GI22">
        <v>6704</v>
      </c>
      <c r="GJ22">
        <v>4033</v>
      </c>
      <c r="GK22">
        <v>167</v>
      </c>
      <c r="GL22">
        <v>67</v>
      </c>
      <c r="GM22">
        <v>32</v>
      </c>
      <c r="GN22">
        <v>119</v>
      </c>
      <c r="GO22">
        <v>308</v>
      </c>
      <c r="GP22">
        <v>342</v>
      </c>
      <c r="GQ22">
        <v>455</v>
      </c>
      <c r="GR22">
        <v>723</v>
      </c>
      <c r="GS22">
        <v>641</v>
      </c>
      <c r="GT22">
        <v>739</v>
      </c>
      <c r="GU22">
        <v>440</v>
      </c>
      <c r="GV22">
        <v>2671</v>
      </c>
      <c r="GW22">
        <v>253</v>
      </c>
      <c r="GX22">
        <v>197</v>
      </c>
      <c r="GY22">
        <v>130</v>
      </c>
      <c r="GZ22">
        <v>151</v>
      </c>
      <c r="HA22">
        <v>122</v>
      </c>
      <c r="HB22">
        <v>261</v>
      </c>
      <c r="HC22">
        <v>509</v>
      </c>
      <c r="HD22">
        <v>501</v>
      </c>
      <c r="HE22">
        <v>257</v>
      </c>
      <c r="HF22">
        <v>155</v>
      </c>
      <c r="HG22">
        <v>135</v>
      </c>
      <c r="HH22">
        <v>17599</v>
      </c>
      <c r="HI22">
        <v>1145</v>
      </c>
      <c r="HJ22">
        <v>1712</v>
      </c>
      <c r="HK22">
        <v>472</v>
      </c>
      <c r="HL22">
        <v>1574</v>
      </c>
      <c r="HM22">
        <v>958</v>
      </c>
      <c r="HN22">
        <v>134</v>
      </c>
      <c r="HO22">
        <v>11604</v>
      </c>
      <c r="HP22" s="1">
        <v>19126</v>
      </c>
      <c r="HQ22">
        <v>4792</v>
      </c>
      <c r="HR22">
        <v>147</v>
      </c>
      <c r="HS22">
        <v>55</v>
      </c>
      <c r="HT22">
        <v>282</v>
      </c>
      <c r="HU22">
        <v>85</v>
      </c>
      <c r="HV22" s="8">
        <v>1145</v>
      </c>
      <c r="HW22" s="8">
        <v>2857</v>
      </c>
      <c r="HX22" s="8">
        <v>4903</v>
      </c>
      <c r="HY22" s="8">
        <v>5995</v>
      </c>
      <c r="HZ22" s="7">
        <v>6.5060514801977387E-2</v>
      </c>
      <c r="IA22" s="7">
        <f t="shared" si="17"/>
        <v>9.7278254446275358E-2</v>
      </c>
      <c r="IB22" s="7">
        <v>0.16233876924825275</v>
      </c>
      <c r="IC22" s="7">
        <f t="shared" si="0"/>
        <v>0.11625660548894824</v>
      </c>
      <c r="ID22" s="7">
        <f t="shared" si="1"/>
        <v>6.2048980055684981E-2</v>
      </c>
      <c r="IE22" s="7">
        <v>0.27859537473720097</v>
      </c>
      <c r="IF22" s="7">
        <v>0.34064435479288596</v>
      </c>
      <c r="IG22" s="11">
        <f t="shared" si="2"/>
        <v>312</v>
      </c>
      <c r="IH22" s="11">
        <f t="shared" si="3"/>
        <v>466</v>
      </c>
      <c r="II22" s="11">
        <f t="shared" si="4"/>
        <v>557</v>
      </c>
      <c r="IJ22" s="11">
        <f t="shared" si="5"/>
        <v>297</v>
      </c>
      <c r="IK22" s="11">
        <f t="shared" si="6"/>
        <v>778</v>
      </c>
      <c r="IL22" s="11">
        <f t="shared" si="7"/>
        <v>1335</v>
      </c>
      <c r="IM22" s="11">
        <f t="shared" si="8"/>
        <v>1632</v>
      </c>
      <c r="IN22" s="15">
        <f t="shared" si="9"/>
        <v>0.18894601542416453</v>
      </c>
      <c r="IO22" s="15">
        <f t="shared" si="10"/>
        <v>0.18894601542416453</v>
      </c>
      <c r="IP22" s="15">
        <f t="shared" si="11"/>
        <v>9.0073529411764705E-2</v>
      </c>
      <c r="IQ22" s="19">
        <f>ROUND('Input data'!$B$5+((FW22-1)*'Input data'!$C$5),0)</f>
        <v>22732</v>
      </c>
      <c r="IR22" s="19">
        <f t="shared" si="12"/>
        <v>9093</v>
      </c>
      <c r="IS22" s="19">
        <f t="shared" si="13"/>
        <v>17049</v>
      </c>
      <c r="IT22" s="19">
        <f t="shared" si="14"/>
        <v>28415</v>
      </c>
      <c r="IU22" s="19">
        <f t="shared" si="15"/>
        <v>39781</v>
      </c>
      <c r="IV22" s="26">
        <f>('Input data'!$B$12*12)/'PWD zips'!IR22</f>
        <v>9.1468162322665789E-2</v>
      </c>
      <c r="IW22" s="26">
        <f>('Input data'!$B$12*12)/'PWD zips'!IS22</f>
        <v>4.8784092908674997E-2</v>
      </c>
      <c r="IX22" s="26">
        <f>('Input data'!$B$12*12)/'PWD zips'!IT22</f>
        <v>2.9270455745204999E-2</v>
      </c>
      <c r="IY22" s="26">
        <f>('Input data'!$B$12*12)/'PWD zips'!IU22</f>
        <v>2.0907468389432141E-2</v>
      </c>
      <c r="IZ22" s="27">
        <f>('Input data'!$B$13*12)/'PWD zips'!IR22</f>
        <v>0.10223688551633124</v>
      </c>
      <c r="JA22" s="27">
        <f>('Input data'!$B$13*12)/'PWD zips'!IS22</f>
        <v>5.4527538272039412E-2</v>
      </c>
      <c r="JB22" s="27">
        <f>('Input data'!$B$13*12)/'PWD zips'!IT22</f>
        <v>3.2716522963223651E-2</v>
      </c>
      <c r="JC22" s="27">
        <f>('Input data'!$B$13*12)/'PWD zips'!IU22</f>
        <v>2.3368944973731178E-2</v>
      </c>
      <c r="JD22" s="28">
        <f>('Input data'!$B$14*12)/'PWD zips'!IR22</f>
        <v>0.11074892774661828</v>
      </c>
      <c r="JE22" s="28">
        <f>('Input data'!$B$14*12)/'PWD zips'!IS22</f>
        <v>5.9067393982051734E-2</v>
      </c>
      <c r="JF22" s="28">
        <f>('Input data'!$B$14*12)/'PWD zips'!IT22</f>
        <v>3.5440436389231042E-2</v>
      </c>
      <c r="JG22" s="28">
        <f>('Input data'!$B$14*12)/'PWD zips'!IU22</f>
        <v>2.5314597420879312E-2</v>
      </c>
    </row>
    <row r="23" spans="1:267" x14ac:dyDescent="0.25">
      <c r="A23" s="1">
        <v>19127</v>
      </c>
      <c r="B23" s="1">
        <f t="shared" si="16"/>
        <v>0</v>
      </c>
      <c r="C23" t="s">
        <v>152</v>
      </c>
      <c r="D23">
        <v>19127</v>
      </c>
      <c r="E23">
        <v>5406</v>
      </c>
      <c r="F23">
        <v>153</v>
      </c>
      <c r="G23">
        <v>0</v>
      </c>
      <c r="H23">
        <v>0</v>
      </c>
      <c r="I23">
        <v>0</v>
      </c>
      <c r="J23">
        <v>16</v>
      </c>
      <c r="K23">
        <v>12</v>
      </c>
      <c r="L23">
        <v>0</v>
      </c>
      <c r="M23">
        <v>0</v>
      </c>
      <c r="N23">
        <v>0</v>
      </c>
      <c r="O23">
        <v>0</v>
      </c>
      <c r="P23">
        <v>0</v>
      </c>
      <c r="Q23">
        <v>17</v>
      </c>
      <c r="R23">
        <v>108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34</v>
      </c>
      <c r="AF23">
        <v>26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8</v>
      </c>
      <c r="AQ23">
        <v>0</v>
      </c>
      <c r="AR23">
        <v>1031</v>
      </c>
      <c r="AS23">
        <v>351</v>
      </c>
      <c r="AT23">
        <v>8</v>
      </c>
      <c r="AU23">
        <v>67</v>
      </c>
      <c r="AV23">
        <v>61</v>
      </c>
      <c r="AW23">
        <v>35</v>
      </c>
      <c r="AX23">
        <v>0</v>
      </c>
      <c r="AY23">
        <v>0</v>
      </c>
      <c r="AZ23">
        <v>17</v>
      </c>
      <c r="BA23">
        <v>125</v>
      </c>
      <c r="BB23">
        <v>133</v>
      </c>
      <c r="BC23">
        <v>212</v>
      </c>
      <c r="BD23">
        <v>22</v>
      </c>
      <c r="BE23">
        <v>2599</v>
      </c>
      <c r="BF23">
        <v>184</v>
      </c>
      <c r="BG23">
        <v>79</v>
      </c>
      <c r="BH23">
        <v>39</v>
      </c>
      <c r="BI23">
        <v>0</v>
      </c>
      <c r="BJ23">
        <v>25</v>
      </c>
      <c r="BK23">
        <v>48</v>
      </c>
      <c r="BL23">
        <v>8</v>
      </c>
      <c r="BM23">
        <v>0</v>
      </c>
      <c r="BN23">
        <v>177</v>
      </c>
      <c r="BO23">
        <v>301</v>
      </c>
      <c r="BP23">
        <v>491</v>
      </c>
      <c r="BQ23">
        <v>1247</v>
      </c>
      <c r="BR23">
        <v>708</v>
      </c>
      <c r="BS23">
        <v>0</v>
      </c>
      <c r="BT23">
        <v>0</v>
      </c>
      <c r="BU23">
        <v>38</v>
      </c>
      <c r="BV23">
        <v>25</v>
      </c>
      <c r="BW23">
        <v>25</v>
      </c>
      <c r="BX23">
        <v>17</v>
      </c>
      <c r="BY23">
        <v>0</v>
      </c>
      <c r="BZ23">
        <v>140</v>
      </c>
      <c r="CA23">
        <v>61</v>
      </c>
      <c r="CB23">
        <v>13</v>
      </c>
      <c r="CC23">
        <v>40</v>
      </c>
      <c r="CD23">
        <v>349</v>
      </c>
      <c r="CE23">
        <v>260</v>
      </c>
      <c r="CF23">
        <v>14</v>
      </c>
      <c r="CG23">
        <v>0</v>
      </c>
      <c r="CH23">
        <v>0</v>
      </c>
      <c r="CI23">
        <v>7</v>
      </c>
      <c r="CJ23">
        <v>39</v>
      </c>
      <c r="CK23">
        <v>0</v>
      </c>
      <c r="CL23">
        <v>0</v>
      </c>
      <c r="CM23">
        <v>0</v>
      </c>
      <c r="CN23">
        <v>40</v>
      </c>
      <c r="CO23">
        <v>25</v>
      </c>
      <c r="CP23">
        <v>18</v>
      </c>
      <c r="CQ23">
        <v>117</v>
      </c>
      <c r="CR23">
        <v>332</v>
      </c>
      <c r="CS23">
        <v>83</v>
      </c>
      <c r="CT23">
        <v>0</v>
      </c>
      <c r="CU23">
        <v>11</v>
      </c>
      <c r="CV23">
        <v>0</v>
      </c>
      <c r="CW23">
        <v>0</v>
      </c>
      <c r="CX23">
        <v>0</v>
      </c>
      <c r="CY23">
        <v>0</v>
      </c>
      <c r="CZ23">
        <v>1</v>
      </c>
      <c r="DA23">
        <v>21</v>
      </c>
      <c r="DB23">
        <v>19</v>
      </c>
      <c r="DC23">
        <v>8</v>
      </c>
      <c r="DD23">
        <v>189</v>
      </c>
      <c r="DE23">
        <v>171</v>
      </c>
      <c r="DF23">
        <v>3</v>
      </c>
      <c r="DG23">
        <v>0</v>
      </c>
      <c r="DH23">
        <v>0</v>
      </c>
      <c r="DI23">
        <v>12</v>
      </c>
      <c r="DJ23">
        <v>0</v>
      </c>
      <c r="DK23">
        <v>0</v>
      </c>
      <c r="DL23">
        <v>0</v>
      </c>
      <c r="DM23">
        <v>13</v>
      </c>
      <c r="DN23">
        <v>20</v>
      </c>
      <c r="DO23">
        <v>14</v>
      </c>
      <c r="DP23">
        <v>47</v>
      </c>
      <c r="DQ23">
        <v>62</v>
      </c>
      <c r="DR23">
        <v>118</v>
      </c>
      <c r="DS23">
        <v>1</v>
      </c>
      <c r="DT23">
        <v>0</v>
      </c>
      <c r="DU23">
        <v>0</v>
      </c>
      <c r="DV23">
        <v>0</v>
      </c>
      <c r="DW23">
        <v>0</v>
      </c>
      <c r="DX23">
        <v>3</v>
      </c>
      <c r="DY23">
        <v>0</v>
      </c>
      <c r="DZ23">
        <v>14</v>
      </c>
      <c r="EA23">
        <v>40</v>
      </c>
      <c r="EB23">
        <v>36</v>
      </c>
      <c r="EC23">
        <v>19</v>
      </c>
      <c r="ED23">
        <v>5</v>
      </c>
      <c r="EE23">
        <v>2830</v>
      </c>
      <c r="EF23">
        <v>196</v>
      </c>
      <c r="EG23">
        <v>106</v>
      </c>
      <c r="EH23">
        <v>41</v>
      </c>
      <c r="EI23">
        <v>35</v>
      </c>
      <c r="EJ23">
        <v>172</v>
      </c>
      <c r="EK23">
        <v>85</v>
      </c>
      <c r="EL23">
        <v>71</v>
      </c>
      <c r="EM23">
        <v>95</v>
      </c>
      <c r="EN23">
        <v>63</v>
      </c>
      <c r="EO23">
        <v>211</v>
      </c>
      <c r="EP23">
        <v>242</v>
      </c>
      <c r="EQ23">
        <v>232</v>
      </c>
      <c r="ER23">
        <v>254</v>
      </c>
      <c r="ES23">
        <v>335</v>
      </c>
      <c r="ET23">
        <v>292</v>
      </c>
      <c r="EU23">
        <v>400</v>
      </c>
      <c r="EV23">
        <v>2830</v>
      </c>
      <c r="EW23">
        <v>35</v>
      </c>
      <c r="EX23">
        <v>2795</v>
      </c>
      <c r="EY23">
        <v>2830</v>
      </c>
      <c r="EZ23">
        <v>29</v>
      </c>
      <c r="FA23">
        <v>2801</v>
      </c>
      <c r="FB23">
        <v>2830</v>
      </c>
      <c r="FC23">
        <v>81</v>
      </c>
      <c r="FD23">
        <v>2749</v>
      </c>
      <c r="FE23">
        <v>15209</v>
      </c>
      <c r="FF23">
        <v>48044</v>
      </c>
      <c r="FG23">
        <v>84460</v>
      </c>
      <c r="FH23">
        <v>140922</v>
      </c>
      <c r="FI23">
        <v>305126</v>
      </c>
      <c r="FJ23">
        <v>568781</v>
      </c>
      <c r="FK23">
        <v>148594</v>
      </c>
      <c r="FL23">
        <v>2830</v>
      </c>
      <c r="FM23">
        <v>71</v>
      </c>
      <c r="FN23">
        <v>11</v>
      </c>
      <c r="FO23">
        <v>60</v>
      </c>
      <c r="FP23">
        <v>2759</v>
      </c>
      <c r="FQ23">
        <v>331</v>
      </c>
      <c r="FR23">
        <v>2428</v>
      </c>
      <c r="FS23">
        <v>2830</v>
      </c>
      <c r="FT23">
        <v>1175</v>
      </c>
      <c r="FU23">
        <v>1655</v>
      </c>
      <c r="FV23">
        <v>1.94</v>
      </c>
      <c r="FW23">
        <v>1.88</v>
      </c>
      <c r="FX23">
        <v>1.98</v>
      </c>
      <c r="FY23">
        <v>2830</v>
      </c>
      <c r="FZ23">
        <v>2514</v>
      </c>
      <c r="GA23">
        <v>218</v>
      </c>
      <c r="GB23">
        <v>0</v>
      </c>
      <c r="GC23">
        <v>49</v>
      </c>
      <c r="GD23">
        <v>0</v>
      </c>
      <c r="GE23">
        <v>0</v>
      </c>
      <c r="GF23">
        <v>49</v>
      </c>
      <c r="GG23">
        <v>0</v>
      </c>
      <c r="GH23">
        <v>49</v>
      </c>
      <c r="GI23">
        <v>2830</v>
      </c>
      <c r="GJ23">
        <v>1175</v>
      </c>
      <c r="GK23">
        <v>9</v>
      </c>
      <c r="GL23">
        <v>48</v>
      </c>
      <c r="GM23">
        <v>18</v>
      </c>
      <c r="GN23">
        <v>28</v>
      </c>
      <c r="GO23">
        <v>17</v>
      </c>
      <c r="GP23">
        <v>117</v>
      </c>
      <c r="GQ23">
        <v>70</v>
      </c>
      <c r="GR23">
        <v>157</v>
      </c>
      <c r="GS23">
        <v>100</v>
      </c>
      <c r="GT23">
        <v>199</v>
      </c>
      <c r="GU23">
        <v>412</v>
      </c>
      <c r="GV23">
        <v>1655</v>
      </c>
      <c r="GW23">
        <v>133</v>
      </c>
      <c r="GX23">
        <v>6</v>
      </c>
      <c r="GY23">
        <v>88</v>
      </c>
      <c r="GZ23">
        <v>13</v>
      </c>
      <c r="HA23">
        <v>18</v>
      </c>
      <c r="HB23">
        <v>140</v>
      </c>
      <c r="HC23">
        <v>159</v>
      </c>
      <c r="HD23">
        <v>296</v>
      </c>
      <c r="HE23">
        <v>132</v>
      </c>
      <c r="HF23">
        <v>390</v>
      </c>
      <c r="HG23">
        <v>280</v>
      </c>
      <c r="HH23">
        <v>5406</v>
      </c>
      <c r="HI23">
        <v>662</v>
      </c>
      <c r="HJ23">
        <v>242</v>
      </c>
      <c r="HK23">
        <v>121</v>
      </c>
      <c r="HL23">
        <v>136</v>
      </c>
      <c r="HM23">
        <v>76</v>
      </c>
      <c r="HN23">
        <v>185</v>
      </c>
      <c r="HO23">
        <v>3984</v>
      </c>
      <c r="HP23" s="1">
        <v>19127</v>
      </c>
      <c r="HQ23">
        <v>2451</v>
      </c>
      <c r="HR23">
        <v>4</v>
      </c>
      <c r="HS23">
        <v>3</v>
      </c>
      <c r="HT23">
        <v>40</v>
      </c>
      <c r="HU23">
        <v>9</v>
      </c>
      <c r="HV23" s="8">
        <v>662</v>
      </c>
      <c r="HW23" s="8">
        <v>904</v>
      </c>
      <c r="HX23" s="8">
        <v>1161</v>
      </c>
      <c r="HY23" s="8">
        <v>1422</v>
      </c>
      <c r="HZ23" s="7">
        <v>0.12245652978172401</v>
      </c>
      <c r="IA23" s="7">
        <f t="shared" si="17"/>
        <v>4.4765075841657419E-2</v>
      </c>
      <c r="IB23" s="7">
        <v>0.16722160562338143</v>
      </c>
      <c r="IC23" s="7">
        <f t="shared" si="0"/>
        <v>4.7539770625231223E-2</v>
      </c>
      <c r="ID23" s="7">
        <f t="shared" si="1"/>
        <v>4.8279689234184242E-2</v>
      </c>
      <c r="IE23" s="7">
        <v>0.21476137624861266</v>
      </c>
      <c r="IF23" s="7">
        <v>0.26304106548279688</v>
      </c>
      <c r="IG23" s="11">
        <f t="shared" si="2"/>
        <v>300</v>
      </c>
      <c r="IH23" s="11">
        <f t="shared" si="3"/>
        <v>110</v>
      </c>
      <c r="II23" s="11">
        <f t="shared" si="4"/>
        <v>117</v>
      </c>
      <c r="IJ23" s="11">
        <f t="shared" si="5"/>
        <v>118</v>
      </c>
      <c r="IK23" s="11">
        <f t="shared" si="6"/>
        <v>410</v>
      </c>
      <c r="IL23" s="11">
        <f t="shared" si="7"/>
        <v>526</v>
      </c>
      <c r="IM23" s="11">
        <f t="shared" si="8"/>
        <v>645</v>
      </c>
      <c r="IN23" s="15">
        <f t="shared" si="9"/>
        <v>9.7560975609756097E-3</v>
      </c>
      <c r="IO23" s="15">
        <f t="shared" si="10"/>
        <v>9.7560975609756097E-3</v>
      </c>
      <c r="IP23" s="15">
        <f t="shared" si="11"/>
        <v>6.2015503875968991E-3</v>
      </c>
      <c r="IQ23" s="19">
        <f>ROUND('Input data'!$B$5+((FW23-1)*'Input data'!$C$5),0)</f>
        <v>16875</v>
      </c>
      <c r="IR23" s="19">
        <f t="shared" si="12"/>
        <v>6750</v>
      </c>
      <c r="IS23" s="19">
        <f t="shared" si="13"/>
        <v>12656</v>
      </c>
      <c r="IT23" s="19">
        <f t="shared" si="14"/>
        <v>21094</v>
      </c>
      <c r="IU23" s="19">
        <f t="shared" si="15"/>
        <v>29531</v>
      </c>
      <c r="IV23" s="26">
        <f>('Input data'!$B$12*12)/'PWD zips'!IR23</f>
        <v>0.12321777777777779</v>
      </c>
      <c r="IW23" s="26">
        <f>('Input data'!$B$12*12)/'PWD zips'!IS23</f>
        <v>6.5717446270543614E-2</v>
      </c>
      <c r="IX23" s="26">
        <f>('Input data'!$B$12*12)/'PWD zips'!IT23</f>
        <v>3.9429221579596094E-2</v>
      </c>
      <c r="IY23" s="26">
        <f>('Input data'!$B$12*12)/'PWD zips'!IU23</f>
        <v>2.8164301920016253E-2</v>
      </c>
      <c r="IZ23" s="27">
        <f>('Input data'!$B$13*12)/'PWD zips'!IR23</f>
        <v>0.13772444444444445</v>
      </c>
      <c r="JA23" s="27">
        <f>('Input data'!$B$13*12)/'PWD zips'!IS23</f>
        <v>7.3454487989886214E-2</v>
      </c>
      <c r="JB23" s="27">
        <f>('Input data'!$B$13*12)/'PWD zips'!IT23</f>
        <v>4.4071299895704942E-2</v>
      </c>
      <c r="JC23" s="27">
        <f>('Input data'!$B$13*12)/'PWD zips'!IU23</f>
        <v>3.1480139514408589E-2</v>
      </c>
      <c r="JD23" s="28">
        <f>('Input data'!$B$14*12)/'PWD zips'!IR23</f>
        <v>0.14919111111111111</v>
      </c>
      <c r="JE23" s="28">
        <f>('Input data'!$B$14*12)/'PWD zips'!IS23</f>
        <v>7.9570164348925401E-2</v>
      </c>
      <c r="JF23" s="28">
        <f>('Input data'!$B$14*12)/'PWD zips'!IT23</f>
        <v>4.7740589741158621E-2</v>
      </c>
      <c r="JG23" s="28">
        <f>('Input data'!$B$14*12)/'PWD zips'!IU23</f>
        <v>3.4101114083505468E-2</v>
      </c>
    </row>
    <row r="24" spans="1:267" x14ac:dyDescent="0.25">
      <c r="A24" s="1">
        <v>19128</v>
      </c>
      <c r="B24" s="1">
        <f t="shared" si="16"/>
        <v>0</v>
      </c>
      <c r="C24" t="s">
        <v>153</v>
      </c>
      <c r="D24">
        <v>19128</v>
      </c>
      <c r="E24">
        <v>38314</v>
      </c>
      <c r="F24">
        <v>2352</v>
      </c>
      <c r="G24">
        <v>10</v>
      </c>
      <c r="H24">
        <v>8</v>
      </c>
      <c r="I24">
        <v>38</v>
      </c>
      <c r="J24">
        <v>25</v>
      </c>
      <c r="K24">
        <v>146</v>
      </c>
      <c r="L24">
        <v>30</v>
      </c>
      <c r="M24">
        <v>0</v>
      </c>
      <c r="N24">
        <v>0</v>
      </c>
      <c r="O24">
        <v>358</v>
      </c>
      <c r="P24">
        <v>314</v>
      </c>
      <c r="Q24">
        <v>523</v>
      </c>
      <c r="R24">
        <v>900</v>
      </c>
      <c r="S24">
        <v>1481</v>
      </c>
      <c r="T24">
        <v>73</v>
      </c>
      <c r="U24">
        <v>7</v>
      </c>
      <c r="V24">
        <v>35</v>
      </c>
      <c r="W24">
        <v>0</v>
      </c>
      <c r="X24">
        <v>159</v>
      </c>
      <c r="Y24">
        <v>57</v>
      </c>
      <c r="Z24">
        <v>0</v>
      </c>
      <c r="AA24">
        <v>8</v>
      </c>
      <c r="AB24">
        <v>310</v>
      </c>
      <c r="AC24">
        <v>150</v>
      </c>
      <c r="AD24">
        <v>436</v>
      </c>
      <c r="AE24">
        <v>1382</v>
      </c>
      <c r="AF24">
        <v>72</v>
      </c>
      <c r="AG24">
        <v>0</v>
      </c>
      <c r="AH24">
        <v>94</v>
      </c>
      <c r="AI24">
        <v>7</v>
      </c>
      <c r="AJ24">
        <v>36</v>
      </c>
      <c r="AK24">
        <v>26</v>
      </c>
      <c r="AL24">
        <v>13</v>
      </c>
      <c r="AM24">
        <v>185</v>
      </c>
      <c r="AN24">
        <v>399</v>
      </c>
      <c r="AO24">
        <v>92</v>
      </c>
      <c r="AP24">
        <v>181</v>
      </c>
      <c r="AQ24">
        <v>277</v>
      </c>
      <c r="AR24">
        <v>2645</v>
      </c>
      <c r="AS24">
        <v>554</v>
      </c>
      <c r="AT24">
        <v>81</v>
      </c>
      <c r="AU24">
        <v>122</v>
      </c>
      <c r="AV24">
        <v>145</v>
      </c>
      <c r="AW24">
        <v>20</v>
      </c>
      <c r="AX24">
        <v>35</v>
      </c>
      <c r="AY24">
        <v>44</v>
      </c>
      <c r="AZ24">
        <v>377</v>
      </c>
      <c r="BA24">
        <v>318</v>
      </c>
      <c r="BB24">
        <v>325</v>
      </c>
      <c r="BC24">
        <v>315</v>
      </c>
      <c r="BD24">
        <v>309</v>
      </c>
      <c r="BE24">
        <v>10235</v>
      </c>
      <c r="BF24">
        <v>262</v>
      </c>
      <c r="BG24">
        <v>183</v>
      </c>
      <c r="BH24">
        <v>80</v>
      </c>
      <c r="BI24">
        <v>111</v>
      </c>
      <c r="BJ24">
        <v>283</v>
      </c>
      <c r="BK24">
        <v>227</v>
      </c>
      <c r="BL24">
        <v>98</v>
      </c>
      <c r="BM24">
        <v>36</v>
      </c>
      <c r="BN24">
        <v>1251</v>
      </c>
      <c r="BO24">
        <v>2076</v>
      </c>
      <c r="BP24">
        <v>1553</v>
      </c>
      <c r="BQ24">
        <v>4075</v>
      </c>
      <c r="BR24">
        <v>5834</v>
      </c>
      <c r="BS24">
        <v>325</v>
      </c>
      <c r="BT24">
        <v>25</v>
      </c>
      <c r="BU24">
        <v>87</v>
      </c>
      <c r="BV24">
        <v>43</v>
      </c>
      <c r="BW24">
        <v>169</v>
      </c>
      <c r="BX24">
        <v>92</v>
      </c>
      <c r="BY24">
        <v>10</v>
      </c>
      <c r="BZ24">
        <v>67</v>
      </c>
      <c r="CA24">
        <v>1002</v>
      </c>
      <c r="CB24">
        <v>646</v>
      </c>
      <c r="CC24">
        <v>877</v>
      </c>
      <c r="CD24">
        <v>2491</v>
      </c>
      <c r="CE24">
        <v>3921</v>
      </c>
      <c r="CF24">
        <v>159</v>
      </c>
      <c r="CG24">
        <v>29</v>
      </c>
      <c r="CH24">
        <v>246</v>
      </c>
      <c r="CI24">
        <v>39</v>
      </c>
      <c r="CJ24">
        <v>28</v>
      </c>
      <c r="CK24">
        <v>30</v>
      </c>
      <c r="CL24">
        <v>12</v>
      </c>
      <c r="CM24">
        <v>263</v>
      </c>
      <c r="CN24">
        <v>485</v>
      </c>
      <c r="CO24">
        <v>488</v>
      </c>
      <c r="CP24">
        <v>523</v>
      </c>
      <c r="CQ24">
        <v>1619</v>
      </c>
      <c r="CR24">
        <v>4552</v>
      </c>
      <c r="CS24">
        <v>196</v>
      </c>
      <c r="CT24">
        <v>97</v>
      </c>
      <c r="CU24">
        <v>144</v>
      </c>
      <c r="CV24">
        <v>33</v>
      </c>
      <c r="CW24">
        <v>157</v>
      </c>
      <c r="CX24">
        <v>115</v>
      </c>
      <c r="CY24">
        <v>21</v>
      </c>
      <c r="CZ24">
        <v>161</v>
      </c>
      <c r="DA24">
        <v>462</v>
      </c>
      <c r="DB24">
        <v>652</v>
      </c>
      <c r="DC24">
        <v>612</v>
      </c>
      <c r="DD24">
        <v>1902</v>
      </c>
      <c r="DE24">
        <v>3140</v>
      </c>
      <c r="DF24">
        <v>144</v>
      </c>
      <c r="DG24">
        <v>97</v>
      </c>
      <c r="DH24">
        <v>57</v>
      </c>
      <c r="DI24">
        <v>68</v>
      </c>
      <c r="DJ24">
        <v>59</v>
      </c>
      <c r="DK24">
        <v>136</v>
      </c>
      <c r="DL24">
        <v>26</v>
      </c>
      <c r="DM24">
        <v>121</v>
      </c>
      <c r="DN24">
        <v>486</v>
      </c>
      <c r="DO24">
        <v>441</v>
      </c>
      <c r="DP24">
        <v>331</v>
      </c>
      <c r="DQ24">
        <v>1174</v>
      </c>
      <c r="DR24">
        <v>2772</v>
      </c>
      <c r="DS24">
        <v>35</v>
      </c>
      <c r="DT24">
        <v>52</v>
      </c>
      <c r="DU24">
        <v>28</v>
      </c>
      <c r="DV24">
        <v>77</v>
      </c>
      <c r="DW24">
        <v>201</v>
      </c>
      <c r="DX24">
        <v>93</v>
      </c>
      <c r="DY24">
        <v>204</v>
      </c>
      <c r="DZ24">
        <v>114</v>
      </c>
      <c r="EA24">
        <v>534</v>
      </c>
      <c r="EB24">
        <v>430</v>
      </c>
      <c r="EC24">
        <v>413</v>
      </c>
      <c r="ED24">
        <v>591</v>
      </c>
      <c r="EE24">
        <v>18018</v>
      </c>
      <c r="EF24">
        <v>835</v>
      </c>
      <c r="EG24">
        <v>265</v>
      </c>
      <c r="EH24">
        <v>316</v>
      </c>
      <c r="EI24">
        <v>671</v>
      </c>
      <c r="EJ24">
        <v>580</v>
      </c>
      <c r="EK24">
        <v>903</v>
      </c>
      <c r="EL24">
        <v>607</v>
      </c>
      <c r="EM24">
        <v>302</v>
      </c>
      <c r="EN24">
        <v>522</v>
      </c>
      <c r="EO24">
        <v>1271</v>
      </c>
      <c r="EP24">
        <v>1956</v>
      </c>
      <c r="EQ24">
        <v>2772</v>
      </c>
      <c r="ER24">
        <v>2025</v>
      </c>
      <c r="ES24">
        <v>1718</v>
      </c>
      <c r="ET24">
        <v>1740</v>
      </c>
      <c r="EU24">
        <v>1535</v>
      </c>
      <c r="EV24">
        <v>18018</v>
      </c>
      <c r="EW24">
        <v>580</v>
      </c>
      <c r="EX24">
        <v>17438</v>
      </c>
      <c r="EY24">
        <v>18018</v>
      </c>
      <c r="EZ24">
        <v>509</v>
      </c>
      <c r="FA24">
        <v>17509</v>
      </c>
      <c r="FB24">
        <v>18018</v>
      </c>
      <c r="FC24">
        <v>1431</v>
      </c>
      <c r="FD24">
        <v>16587</v>
      </c>
      <c r="FE24">
        <v>20441</v>
      </c>
      <c r="FF24">
        <v>51995</v>
      </c>
      <c r="FG24">
        <v>81450</v>
      </c>
      <c r="FH24">
        <v>120470</v>
      </c>
      <c r="FI24">
        <v>218777</v>
      </c>
      <c r="FJ24">
        <v>330717</v>
      </c>
      <c r="FK24">
        <v>96653</v>
      </c>
      <c r="FL24">
        <v>18018</v>
      </c>
      <c r="FM24">
        <v>1044</v>
      </c>
      <c r="FN24">
        <v>504</v>
      </c>
      <c r="FO24">
        <v>540</v>
      </c>
      <c r="FP24">
        <v>16974</v>
      </c>
      <c r="FQ24">
        <v>1079</v>
      </c>
      <c r="FR24">
        <v>15895</v>
      </c>
      <c r="FS24">
        <v>18018</v>
      </c>
      <c r="FT24">
        <v>10225</v>
      </c>
      <c r="FU24">
        <v>7793</v>
      </c>
      <c r="FV24">
        <v>2.13</v>
      </c>
      <c r="FW24">
        <v>2.2799999999999998</v>
      </c>
      <c r="FX24">
        <v>1.93</v>
      </c>
      <c r="FY24">
        <v>18018</v>
      </c>
      <c r="FZ24">
        <v>13649</v>
      </c>
      <c r="GA24">
        <v>2509</v>
      </c>
      <c r="GB24">
        <v>13</v>
      </c>
      <c r="GC24">
        <v>568</v>
      </c>
      <c r="GD24">
        <v>0</v>
      </c>
      <c r="GE24">
        <v>546</v>
      </c>
      <c r="GF24">
        <v>733</v>
      </c>
      <c r="GG24">
        <v>359</v>
      </c>
      <c r="GH24">
        <v>374</v>
      </c>
      <c r="GI24">
        <v>18018</v>
      </c>
      <c r="GJ24">
        <v>10225</v>
      </c>
      <c r="GK24">
        <v>187</v>
      </c>
      <c r="GL24">
        <v>240</v>
      </c>
      <c r="GM24">
        <v>39</v>
      </c>
      <c r="GN24">
        <v>191</v>
      </c>
      <c r="GO24">
        <v>256</v>
      </c>
      <c r="GP24">
        <v>917</v>
      </c>
      <c r="GQ24">
        <v>618</v>
      </c>
      <c r="GR24">
        <v>1488</v>
      </c>
      <c r="GS24">
        <v>1454</v>
      </c>
      <c r="GT24">
        <v>2347</v>
      </c>
      <c r="GU24">
        <v>2488</v>
      </c>
      <c r="GV24">
        <v>7793</v>
      </c>
      <c r="GW24">
        <v>329</v>
      </c>
      <c r="GX24">
        <v>79</v>
      </c>
      <c r="GY24">
        <v>226</v>
      </c>
      <c r="GZ24">
        <v>125</v>
      </c>
      <c r="HA24">
        <v>415</v>
      </c>
      <c r="HB24">
        <v>566</v>
      </c>
      <c r="HC24">
        <v>813</v>
      </c>
      <c r="HD24">
        <v>1739</v>
      </c>
      <c r="HE24">
        <v>1318</v>
      </c>
      <c r="HF24">
        <v>1396</v>
      </c>
      <c r="HG24">
        <v>787</v>
      </c>
      <c r="HH24">
        <v>38314</v>
      </c>
      <c r="HI24">
        <v>1830</v>
      </c>
      <c r="HJ24">
        <v>1510</v>
      </c>
      <c r="HK24">
        <v>548</v>
      </c>
      <c r="HL24">
        <v>1258</v>
      </c>
      <c r="HM24">
        <v>1269</v>
      </c>
      <c r="HN24">
        <v>1332</v>
      </c>
      <c r="HO24">
        <v>30567</v>
      </c>
      <c r="HP24" s="1">
        <v>19128</v>
      </c>
      <c r="HQ24">
        <v>12338</v>
      </c>
      <c r="HR24">
        <v>46</v>
      </c>
      <c r="HS24">
        <v>13</v>
      </c>
      <c r="HT24">
        <v>255</v>
      </c>
      <c r="HU24">
        <v>41</v>
      </c>
      <c r="HV24" s="8">
        <v>1830</v>
      </c>
      <c r="HW24" s="8">
        <v>3340</v>
      </c>
      <c r="HX24" s="8">
        <v>5146</v>
      </c>
      <c r="HY24" s="8">
        <v>7747</v>
      </c>
      <c r="HZ24" s="7">
        <v>4.776321971081067E-2</v>
      </c>
      <c r="IA24" s="7">
        <f t="shared" si="17"/>
        <v>3.9411181291433943E-2</v>
      </c>
      <c r="IB24" s="7">
        <v>8.7174401002244606E-2</v>
      </c>
      <c r="IC24" s="7">
        <f t="shared" si="0"/>
        <v>4.7136816829357414E-2</v>
      </c>
      <c r="ID24" s="7">
        <f t="shared" si="1"/>
        <v>6.7886412277496477E-2</v>
      </c>
      <c r="IE24" s="7">
        <v>0.13431121783160202</v>
      </c>
      <c r="IF24" s="7">
        <v>0.2021976301090985</v>
      </c>
      <c r="IG24" s="11">
        <f t="shared" si="2"/>
        <v>589</v>
      </c>
      <c r="IH24" s="11">
        <f t="shared" si="3"/>
        <v>486</v>
      </c>
      <c r="II24" s="11">
        <f t="shared" si="4"/>
        <v>582</v>
      </c>
      <c r="IJ24" s="11">
        <f t="shared" si="5"/>
        <v>838</v>
      </c>
      <c r="IK24" s="11">
        <f t="shared" si="6"/>
        <v>1076</v>
      </c>
      <c r="IL24" s="11">
        <f t="shared" si="7"/>
        <v>1657</v>
      </c>
      <c r="IM24" s="11">
        <f t="shared" si="8"/>
        <v>2495</v>
      </c>
      <c r="IN24" s="15">
        <f t="shared" si="9"/>
        <v>4.2750929368029739E-2</v>
      </c>
      <c r="IO24" s="15">
        <f t="shared" si="10"/>
        <v>4.2750929368029739E-2</v>
      </c>
      <c r="IP24" s="15">
        <f t="shared" si="11"/>
        <v>1.8436873747494989E-2</v>
      </c>
      <c r="IQ24" s="19">
        <f>ROUND('Input data'!$B$5+((FW24-1)*'Input data'!$C$5),0)</f>
        <v>18691</v>
      </c>
      <c r="IR24" s="19">
        <f t="shared" si="12"/>
        <v>7476</v>
      </c>
      <c r="IS24" s="19">
        <f t="shared" si="13"/>
        <v>14018</v>
      </c>
      <c r="IT24" s="19">
        <f t="shared" si="14"/>
        <v>23364</v>
      </c>
      <c r="IU24" s="19">
        <f t="shared" si="15"/>
        <v>32709</v>
      </c>
      <c r="IV24" s="26">
        <f>('Input data'!$B$12*12)/'PWD zips'!IR24</f>
        <v>0.11125200642054575</v>
      </c>
      <c r="IW24" s="26">
        <f>('Input data'!$B$12*12)/'PWD zips'!IS24</f>
        <v>5.9332287059494934E-2</v>
      </c>
      <c r="IX24" s="26">
        <f>('Input data'!$B$12*12)/'PWD zips'!IT24</f>
        <v>3.5598356445814071E-2</v>
      </c>
      <c r="IY24" s="26">
        <f>('Input data'!$B$12*12)/'PWD zips'!IU24</f>
        <v>2.5427863890672291E-2</v>
      </c>
      <c r="IZ24" s="27">
        <f>('Input data'!$B$13*12)/'PWD zips'!IR24</f>
        <v>0.12434991974317817</v>
      </c>
      <c r="JA24" s="27">
        <f>('Input data'!$B$13*12)/'PWD zips'!IS24</f>
        <v>6.6317591667855613E-2</v>
      </c>
      <c r="JB24" s="27">
        <f>('Input data'!$B$13*12)/'PWD zips'!IT24</f>
        <v>3.9789419619928094E-2</v>
      </c>
      <c r="JC24" s="27">
        <f>('Input data'!$B$13*12)/'PWD zips'!IU24</f>
        <v>2.8421535357241127E-2</v>
      </c>
      <c r="JD24" s="28">
        <f>('Input data'!$B$14*12)/'PWD zips'!IR24</f>
        <v>0.13470304975922953</v>
      </c>
      <c r="JE24" s="28">
        <f>('Input data'!$B$14*12)/'PWD zips'!IS24</f>
        <v>7.1839064060493646E-2</v>
      </c>
      <c r="JF24" s="28">
        <f>('Input data'!$B$14*12)/'PWD zips'!IT24</f>
        <v>4.3102208525937338E-2</v>
      </c>
      <c r="JG24" s="28">
        <f>('Input data'!$B$14*12)/'PWD zips'!IU24</f>
        <v>3.0787856553242225E-2</v>
      </c>
    </row>
    <row r="25" spans="1:267" x14ac:dyDescent="0.25">
      <c r="A25" s="1">
        <v>19129</v>
      </c>
      <c r="B25" s="1">
        <f t="shared" si="16"/>
        <v>0</v>
      </c>
      <c r="C25" t="s">
        <v>154</v>
      </c>
      <c r="D25">
        <v>19129</v>
      </c>
      <c r="E25">
        <v>10588</v>
      </c>
      <c r="F25">
        <v>1123</v>
      </c>
      <c r="G25">
        <v>0</v>
      </c>
      <c r="H25">
        <v>36</v>
      </c>
      <c r="I25">
        <v>44</v>
      </c>
      <c r="J25">
        <v>34</v>
      </c>
      <c r="K25">
        <v>0</v>
      </c>
      <c r="L25">
        <v>31</v>
      </c>
      <c r="M25">
        <v>15</v>
      </c>
      <c r="N25">
        <v>0</v>
      </c>
      <c r="O25">
        <v>116</v>
      </c>
      <c r="P25">
        <v>111</v>
      </c>
      <c r="Q25">
        <v>40</v>
      </c>
      <c r="R25">
        <v>696</v>
      </c>
      <c r="S25">
        <v>157</v>
      </c>
      <c r="T25">
        <v>0</v>
      </c>
      <c r="U25">
        <v>0</v>
      </c>
      <c r="V25">
        <v>0</v>
      </c>
      <c r="W25">
        <v>45</v>
      </c>
      <c r="X25">
        <v>11</v>
      </c>
      <c r="Y25">
        <v>0</v>
      </c>
      <c r="Z25">
        <v>16</v>
      </c>
      <c r="AA25">
        <v>0</v>
      </c>
      <c r="AB25">
        <v>0</v>
      </c>
      <c r="AC25">
        <v>6</v>
      </c>
      <c r="AD25">
        <v>69</v>
      </c>
      <c r="AE25">
        <v>297</v>
      </c>
      <c r="AF25">
        <v>15</v>
      </c>
      <c r="AG25">
        <v>0</v>
      </c>
      <c r="AH25">
        <v>0</v>
      </c>
      <c r="AI25">
        <v>27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57</v>
      </c>
      <c r="AP25">
        <v>22</v>
      </c>
      <c r="AQ25">
        <v>176</v>
      </c>
      <c r="AR25">
        <v>425</v>
      </c>
      <c r="AS25">
        <v>84</v>
      </c>
      <c r="AT25">
        <v>2</v>
      </c>
      <c r="AU25">
        <v>57</v>
      </c>
      <c r="AV25">
        <v>6</v>
      </c>
      <c r="AW25">
        <v>7</v>
      </c>
      <c r="AX25">
        <v>18</v>
      </c>
      <c r="AY25">
        <v>0</v>
      </c>
      <c r="AZ25">
        <v>35</v>
      </c>
      <c r="BA25">
        <v>46</v>
      </c>
      <c r="BB25">
        <v>61</v>
      </c>
      <c r="BC25">
        <v>23</v>
      </c>
      <c r="BD25">
        <v>86</v>
      </c>
      <c r="BE25">
        <v>3011</v>
      </c>
      <c r="BF25">
        <v>464</v>
      </c>
      <c r="BG25">
        <v>24</v>
      </c>
      <c r="BH25">
        <v>18</v>
      </c>
      <c r="BI25">
        <v>109</v>
      </c>
      <c r="BJ25">
        <v>72</v>
      </c>
      <c r="BK25">
        <v>52</v>
      </c>
      <c r="BL25">
        <v>67</v>
      </c>
      <c r="BM25">
        <v>0</v>
      </c>
      <c r="BN25">
        <v>289</v>
      </c>
      <c r="BO25">
        <v>249</v>
      </c>
      <c r="BP25">
        <v>234</v>
      </c>
      <c r="BQ25">
        <v>1433</v>
      </c>
      <c r="BR25">
        <v>1646</v>
      </c>
      <c r="BS25">
        <v>4</v>
      </c>
      <c r="BT25">
        <v>0</v>
      </c>
      <c r="BU25">
        <v>0</v>
      </c>
      <c r="BV25">
        <v>62</v>
      </c>
      <c r="BW25">
        <v>10</v>
      </c>
      <c r="BX25">
        <v>0</v>
      </c>
      <c r="BY25">
        <v>16</v>
      </c>
      <c r="BZ25">
        <v>0</v>
      </c>
      <c r="CA25">
        <v>124</v>
      </c>
      <c r="CB25">
        <v>148</v>
      </c>
      <c r="CC25">
        <v>51</v>
      </c>
      <c r="CD25">
        <v>1231</v>
      </c>
      <c r="CE25">
        <v>1209</v>
      </c>
      <c r="CF25">
        <v>26</v>
      </c>
      <c r="CG25">
        <v>202</v>
      </c>
      <c r="CH25">
        <v>19</v>
      </c>
      <c r="CI25">
        <v>18</v>
      </c>
      <c r="CJ25">
        <v>18</v>
      </c>
      <c r="CK25">
        <v>0</v>
      </c>
      <c r="CL25">
        <v>15</v>
      </c>
      <c r="CM25">
        <v>0</v>
      </c>
      <c r="CN25">
        <v>8</v>
      </c>
      <c r="CO25">
        <v>339</v>
      </c>
      <c r="CP25">
        <v>140</v>
      </c>
      <c r="CQ25">
        <v>424</v>
      </c>
      <c r="CR25">
        <v>1172</v>
      </c>
      <c r="CS25">
        <v>136</v>
      </c>
      <c r="CT25">
        <v>23</v>
      </c>
      <c r="CU25">
        <v>48</v>
      </c>
      <c r="CV25">
        <v>120</v>
      </c>
      <c r="CW25">
        <v>14</v>
      </c>
      <c r="CX25">
        <v>41</v>
      </c>
      <c r="CY25">
        <v>35</v>
      </c>
      <c r="CZ25">
        <v>41</v>
      </c>
      <c r="DA25">
        <v>195</v>
      </c>
      <c r="DB25">
        <v>42</v>
      </c>
      <c r="DC25">
        <v>85</v>
      </c>
      <c r="DD25">
        <v>392</v>
      </c>
      <c r="DE25">
        <v>1042</v>
      </c>
      <c r="DF25">
        <v>2</v>
      </c>
      <c r="DG25">
        <v>34</v>
      </c>
      <c r="DH25">
        <v>92</v>
      </c>
      <c r="DI25">
        <v>50</v>
      </c>
      <c r="DJ25">
        <v>6</v>
      </c>
      <c r="DK25">
        <v>44</v>
      </c>
      <c r="DL25">
        <v>0</v>
      </c>
      <c r="DM25">
        <v>46</v>
      </c>
      <c r="DN25">
        <v>112</v>
      </c>
      <c r="DO25">
        <v>40</v>
      </c>
      <c r="DP25">
        <v>29</v>
      </c>
      <c r="DQ25">
        <v>587</v>
      </c>
      <c r="DR25">
        <v>506</v>
      </c>
      <c r="DS25">
        <v>11</v>
      </c>
      <c r="DT25">
        <v>55</v>
      </c>
      <c r="DU25">
        <v>0</v>
      </c>
      <c r="DV25">
        <v>25</v>
      </c>
      <c r="DW25">
        <v>62</v>
      </c>
      <c r="DX25">
        <v>24</v>
      </c>
      <c r="DY25">
        <v>0</v>
      </c>
      <c r="DZ25">
        <v>14</v>
      </c>
      <c r="EA25">
        <v>116</v>
      </c>
      <c r="EB25">
        <v>16</v>
      </c>
      <c r="EC25">
        <v>0</v>
      </c>
      <c r="ED25">
        <v>183</v>
      </c>
      <c r="EE25">
        <v>5149</v>
      </c>
      <c r="EF25">
        <v>393</v>
      </c>
      <c r="EG25">
        <v>321</v>
      </c>
      <c r="EH25">
        <v>165</v>
      </c>
      <c r="EI25">
        <v>158</v>
      </c>
      <c r="EJ25">
        <v>229</v>
      </c>
      <c r="EK25">
        <v>185</v>
      </c>
      <c r="EL25">
        <v>67</v>
      </c>
      <c r="EM25">
        <v>133</v>
      </c>
      <c r="EN25">
        <v>99</v>
      </c>
      <c r="EO25">
        <v>222</v>
      </c>
      <c r="EP25">
        <v>485</v>
      </c>
      <c r="EQ25">
        <v>481</v>
      </c>
      <c r="ER25">
        <v>576</v>
      </c>
      <c r="ES25">
        <v>380</v>
      </c>
      <c r="ET25">
        <v>502</v>
      </c>
      <c r="EU25">
        <v>753</v>
      </c>
      <c r="EV25">
        <v>5149</v>
      </c>
      <c r="EW25">
        <v>152</v>
      </c>
      <c r="EX25">
        <v>4997</v>
      </c>
      <c r="EY25">
        <v>5149</v>
      </c>
      <c r="EZ25">
        <v>198</v>
      </c>
      <c r="FA25">
        <v>4951</v>
      </c>
      <c r="FB25">
        <v>5149</v>
      </c>
      <c r="FC25">
        <v>1075</v>
      </c>
      <c r="FD25">
        <v>4074</v>
      </c>
      <c r="FE25">
        <v>10463</v>
      </c>
      <c r="FF25">
        <v>41128</v>
      </c>
      <c r="FG25">
        <v>84024</v>
      </c>
      <c r="FH25">
        <v>132619</v>
      </c>
      <c r="FI25">
        <v>285026</v>
      </c>
      <c r="FJ25">
        <v>484445</v>
      </c>
      <c r="FK25">
        <v>117830</v>
      </c>
      <c r="FL25">
        <v>5149</v>
      </c>
      <c r="FM25">
        <v>966</v>
      </c>
      <c r="FN25">
        <v>502</v>
      </c>
      <c r="FO25">
        <v>464</v>
      </c>
      <c r="FP25">
        <v>4183</v>
      </c>
      <c r="FQ25">
        <v>355</v>
      </c>
      <c r="FR25">
        <v>3828</v>
      </c>
      <c r="FS25">
        <v>5149</v>
      </c>
      <c r="FT25">
        <v>2524</v>
      </c>
      <c r="FU25">
        <v>2625</v>
      </c>
      <c r="FV25">
        <v>2.0499999999999998</v>
      </c>
      <c r="FW25">
        <v>2.0699999999999998</v>
      </c>
      <c r="FX25">
        <v>2.04</v>
      </c>
      <c r="FY25">
        <v>5149</v>
      </c>
      <c r="FZ25">
        <v>3064</v>
      </c>
      <c r="GA25">
        <v>1604</v>
      </c>
      <c r="GB25">
        <v>0</v>
      </c>
      <c r="GC25">
        <v>177</v>
      </c>
      <c r="GD25">
        <v>0</v>
      </c>
      <c r="GE25">
        <v>32</v>
      </c>
      <c r="GF25">
        <v>272</v>
      </c>
      <c r="GG25">
        <v>0</v>
      </c>
      <c r="GH25">
        <v>272</v>
      </c>
      <c r="GI25">
        <v>5149</v>
      </c>
      <c r="GJ25">
        <v>2524</v>
      </c>
      <c r="GK25">
        <v>42</v>
      </c>
      <c r="GL25">
        <v>5</v>
      </c>
      <c r="GM25">
        <v>36</v>
      </c>
      <c r="GN25">
        <v>120</v>
      </c>
      <c r="GO25">
        <v>46</v>
      </c>
      <c r="GP25">
        <v>114</v>
      </c>
      <c r="GQ25">
        <v>180</v>
      </c>
      <c r="GR25">
        <v>369</v>
      </c>
      <c r="GS25">
        <v>200</v>
      </c>
      <c r="GT25">
        <v>454</v>
      </c>
      <c r="GU25">
        <v>958</v>
      </c>
      <c r="GV25">
        <v>2625</v>
      </c>
      <c r="GW25">
        <v>286</v>
      </c>
      <c r="GX25">
        <v>60</v>
      </c>
      <c r="GY25">
        <v>285</v>
      </c>
      <c r="GZ25">
        <v>45</v>
      </c>
      <c r="HA25">
        <v>112</v>
      </c>
      <c r="HB25">
        <v>300</v>
      </c>
      <c r="HC25">
        <v>119</v>
      </c>
      <c r="HD25">
        <v>338</v>
      </c>
      <c r="HE25">
        <v>281</v>
      </c>
      <c r="HF25">
        <v>502</v>
      </c>
      <c r="HG25">
        <v>297</v>
      </c>
      <c r="HH25">
        <v>10588</v>
      </c>
      <c r="HI25">
        <v>742</v>
      </c>
      <c r="HJ25">
        <v>654</v>
      </c>
      <c r="HK25">
        <v>496</v>
      </c>
      <c r="HL25">
        <v>200</v>
      </c>
      <c r="HM25">
        <v>374</v>
      </c>
      <c r="HN25">
        <v>136</v>
      </c>
      <c r="HO25">
        <v>7986</v>
      </c>
      <c r="HP25" s="1">
        <v>19129</v>
      </c>
      <c r="HQ25">
        <v>3663</v>
      </c>
      <c r="HR25">
        <v>39</v>
      </c>
      <c r="HS25">
        <v>15</v>
      </c>
      <c r="HT25">
        <v>135</v>
      </c>
      <c r="HU25">
        <v>33</v>
      </c>
      <c r="HV25" s="8">
        <v>742</v>
      </c>
      <c r="HW25" s="8">
        <v>1396</v>
      </c>
      <c r="HX25" s="8">
        <v>2092</v>
      </c>
      <c r="HY25" s="8">
        <v>2602</v>
      </c>
      <c r="HZ25" s="7">
        <v>7.0079335096335474E-2</v>
      </c>
      <c r="IA25" s="7">
        <f t="shared" si="17"/>
        <v>6.1768039289761996E-2</v>
      </c>
      <c r="IB25" s="7">
        <v>0.13184737438609748</v>
      </c>
      <c r="IC25" s="7">
        <f t="shared" si="0"/>
        <v>6.5734794106535696E-2</v>
      </c>
      <c r="ID25" s="7">
        <f t="shared" si="1"/>
        <v>4.8167737060823571E-2</v>
      </c>
      <c r="IE25" s="7">
        <v>0.19758216849263316</v>
      </c>
      <c r="IF25" s="7">
        <v>0.24574990555345674</v>
      </c>
      <c r="IG25" s="11">
        <f t="shared" si="2"/>
        <v>257</v>
      </c>
      <c r="IH25" s="11">
        <f t="shared" si="3"/>
        <v>226</v>
      </c>
      <c r="II25" s="11">
        <f t="shared" si="4"/>
        <v>241</v>
      </c>
      <c r="IJ25" s="11">
        <f t="shared" si="5"/>
        <v>176</v>
      </c>
      <c r="IK25" s="11">
        <f t="shared" si="6"/>
        <v>483</v>
      </c>
      <c r="IL25" s="11">
        <f t="shared" si="7"/>
        <v>724</v>
      </c>
      <c r="IM25" s="11">
        <f t="shared" si="8"/>
        <v>900</v>
      </c>
      <c r="IN25" s="15">
        <f t="shared" si="9"/>
        <v>8.0745341614906832E-2</v>
      </c>
      <c r="IO25" s="15">
        <f t="shared" si="10"/>
        <v>8.0745341614906832E-2</v>
      </c>
      <c r="IP25" s="15">
        <f t="shared" si="11"/>
        <v>4.3333333333333335E-2</v>
      </c>
      <c r="IQ25" s="19">
        <f>ROUND('Input data'!$B$5+((FW25-1)*'Input data'!$C$5),0)</f>
        <v>17738</v>
      </c>
      <c r="IR25" s="19">
        <f t="shared" si="12"/>
        <v>7095</v>
      </c>
      <c r="IS25" s="19">
        <f t="shared" si="13"/>
        <v>13304</v>
      </c>
      <c r="IT25" s="19">
        <f t="shared" si="14"/>
        <v>22173</v>
      </c>
      <c r="IU25" s="19">
        <f t="shared" si="15"/>
        <v>31042</v>
      </c>
      <c r="IV25" s="26">
        <f>('Input data'!$B$12*12)/'PWD zips'!IR25</f>
        <v>0.1172262156448203</v>
      </c>
      <c r="IW25" s="26">
        <f>('Input data'!$B$12*12)/'PWD zips'!IS25</f>
        <v>6.2516536380036083E-2</v>
      </c>
      <c r="IX25" s="26">
        <f>('Input data'!$B$12*12)/'PWD zips'!IT25</f>
        <v>3.7510485725882829E-2</v>
      </c>
      <c r="IY25" s="26">
        <f>('Input data'!$B$12*12)/'PWD zips'!IU25</f>
        <v>2.6793376715417823E-2</v>
      </c>
      <c r="IZ25" s="27">
        <f>('Input data'!$B$13*12)/'PWD zips'!IR25</f>
        <v>0.13102748414376322</v>
      </c>
      <c r="JA25" s="27">
        <f>('Input data'!$B$13*12)/'PWD zips'!IS25</f>
        <v>6.9876728803367413E-2</v>
      </c>
      <c r="JB25" s="27">
        <f>('Input data'!$B$13*12)/'PWD zips'!IT25</f>
        <v>4.1926667568664588E-2</v>
      </c>
      <c r="JC25" s="27">
        <f>('Input data'!$B$13*12)/'PWD zips'!IU25</f>
        <v>2.9947812640938085E-2</v>
      </c>
      <c r="JD25" s="28">
        <f>('Input data'!$B$14*12)/'PWD zips'!IR25</f>
        <v>0.14193657505285412</v>
      </c>
      <c r="JE25" s="28">
        <f>('Input data'!$B$14*12)/'PWD zips'!IS25</f>
        <v>7.5694527961515337E-2</v>
      </c>
      <c r="JF25" s="28">
        <f>('Input data'!$B$14*12)/'PWD zips'!IT25</f>
        <v>4.5417399539981057E-2</v>
      </c>
      <c r="JG25" s="28">
        <f>('Input data'!$B$14*12)/'PWD zips'!IU25</f>
        <v>3.2441208685007411E-2</v>
      </c>
    </row>
    <row r="26" spans="1:267" x14ac:dyDescent="0.25">
      <c r="A26" s="1">
        <v>19130</v>
      </c>
      <c r="B26" s="1">
        <f t="shared" si="16"/>
        <v>0</v>
      </c>
      <c r="C26" t="s">
        <v>155</v>
      </c>
      <c r="D26">
        <v>19130</v>
      </c>
      <c r="E26">
        <v>28965</v>
      </c>
      <c r="F26">
        <v>1316</v>
      </c>
      <c r="G26">
        <v>26</v>
      </c>
      <c r="H26">
        <v>0</v>
      </c>
      <c r="I26">
        <v>0</v>
      </c>
      <c r="J26">
        <v>47</v>
      </c>
      <c r="K26">
        <v>0</v>
      </c>
      <c r="L26">
        <v>0</v>
      </c>
      <c r="M26">
        <v>104</v>
      </c>
      <c r="N26">
        <v>12</v>
      </c>
      <c r="O26">
        <v>84</v>
      </c>
      <c r="P26">
        <v>92</v>
      </c>
      <c r="Q26">
        <v>31</v>
      </c>
      <c r="R26">
        <v>920</v>
      </c>
      <c r="S26">
        <v>637</v>
      </c>
      <c r="T26">
        <v>9</v>
      </c>
      <c r="U26">
        <v>0</v>
      </c>
      <c r="V26">
        <v>0</v>
      </c>
      <c r="W26">
        <v>62</v>
      </c>
      <c r="X26">
        <v>0</v>
      </c>
      <c r="Y26">
        <v>0</v>
      </c>
      <c r="Z26">
        <v>0</v>
      </c>
      <c r="AA26">
        <v>14</v>
      </c>
      <c r="AB26">
        <v>44</v>
      </c>
      <c r="AC26">
        <v>21</v>
      </c>
      <c r="AD26">
        <v>472</v>
      </c>
      <c r="AE26">
        <v>1036</v>
      </c>
      <c r="AF26">
        <v>49</v>
      </c>
      <c r="AG26">
        <v>43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42</v>
      </c>
      <c r="AN26">
        <v>141</v>
      </c>
      <c r="AO26">
        <v>101</v>
      </c>
      <c r="AP26">
        <v>99</v>
      </c>
      <c r="AQ26">
        <v>561</v>
      </c>
      <c r="AR26">
        <v>2150</v>
      </c>
      <c r="AS26">
        <v>448</v>
      </c>
      <c r="AT26">
        <v>56</v>
      </c>
      <c r="AU26">
        <v>130</v>
      </c>
      <c r="AV26">
        <v>76</v>
      </c>
      <c r="AW26">
        <v>165</v>
      </c>
      <c r="AX26">
        <v>106</v>
      </c>
      <c r="AY26">
        <v>39</v>
      </c>
      <c r="AZ26">
        <v>7</v>
      </c>
      <c r="BA26">
        <v>230</v>
      </c>
      <c r="BB26">
        <v>380</v>
      </c>
      <c r="BC26">
        <v>227</v>
      </c>
      <c r="BD26">
        <v>286</v>
      </c>
      <c r="BE26">
        <v>10842</v>
      </c>
      <c r="BF26">
        <v>494</v>
      </c>
      <c r="BG26">
        <v>126</v>
      </c>
      <c r="BH26">
        <v>46</v>
      </c>
      <c r="BI26">
        <v>293</v>
      </c>
      <c r="BJ26">
        <v>149</v>
      </c>
      <c r="BK26">
        <v>269</v>
      </c>
      <c r="BL26">
        <v>85</v>
      </c>
      <c r="BM26">
        <v>195</v>
      </c>
      <c r="BN26">
        <v>1061</v>
      </c>
      <c r="BO26">
        <v>1386</v>
      </c>
      <c r="BP26">
        <v>1447</v>
      </c>
      <c r="BQ26">
        <v>5291</v>
      </c>
      <c r="BR26">
        <v>4252</v>
      </c>
      <c r="BS26">
        <v>30</v>
      </c>
      <c r="BT26">
        <v>14</v>
      </c>
      <c r="BU26">
        <v>117</v>
      </c>
      <c r="BV26">
        <v>85</v>
      </c>
      <c r="BW26">
        <v>0</v>
      </c>
      <c r="BX26">
        <v>42</v>
      </c>
      <c r="BY26">
        <v>121</v>
      </c>
      <c r="BZ26">
        <v>84</v>
      </c>
      <c r="CA26">
        <v>279</v>
      </c>
      <c r="CB26">
        <v>557</v>
      </c>
      <c r="CC26">
        <v>543</v>
      </c>
      <c r="CD26">
        <v>2380</v>
      </c>
      <c r="CE26">
        <v>2331</v>
      </c>
      <c r="CF26">
        <v>179</v>
      </c>
      <c r="CG26">
        <v>38</v>
      </c>
      <c r="CH26">
        <v>36</v>
      </c>
      <c r="CI26">
        <v>28</v>
      </c>
      <c r="CJ26">
        <v>7</v>
      </c>
      <c r="CK26">
        <v>16</v>
      </c>
      <c r="CL26">
        <v>1</v>
      </c>
      <c r="CM26">
        <v>0</v>
      </c>
      <c r="CN26">
        <v>10</v>
      </c>
      <c r="CO26">
        <v>138</v>
      </c>
      <c r="CP26">
        <v>175</v>
      </c>
      <c r="CQ26">
        <v>1703</v>
      </c>
      <c r="CR26">
        <v>2597</v>
      </c>
      <c r="CS26">
        <v>189</v>
      </c>
      <c r="CT26">
        <v>38</v>
      </c>
      <c r="CU26">
        <v>56</v>
      </c>
      <c r="CV26">
        <v>29</v>
      </c>
      <c r="CW26">
        <v>72</v>
      </c>
      <c r="CX26">
        <v>34</v>
      </c>
      <c r="CY26">
        <v>12</v>
      </c>
      <c r="CZ26">
        <v>30</v>
      </c>
      <c r="DA26">
        <v>178</v>
      </c>
      <c r="DB26">
        <v>318</v>
      </c>
      <c r="DC26">
        <v>191</v>
      </c>
      <c r="DD26">
        <v>1450</v>
      </c>
      <c r="DE26">
        <v>2011</v>
      </c>
      <c r="DF26">
        <v>106</v>
      </c>
      <c r="DG26">
        <v>45</v>
      </c>
      <c r="DH26">
        <v>65</v>
      </c>
      <c r="DI26">
        <v>12</v>
      </c>
      <c r="DJ26">
        <v>55</v>
      </c>
      <c r="DK26">
        <v>30</v>
      </c>
      <c r="DL26">
        <v>0</v>
      </c>
      <c r="DM26">
        <v>43</v>
      </c>
      <c r="DN26">
        <v>211</v>
      </c>
      <c r="DO26">
        <v>174</v>
      </c>
      <c r="DP26">
        <v>195</v>
      </c>
      <c r="DQ26">
        <v>1075</v>
      </c>
      <c r="DR26">
        <v>1793</v>
      </c>
      <c r="DS26">
        <v>113</v>
      </c>
      <c r="DT26">
        <v>132</v>
      </c>
      <c r="DU26">
        <v>33</v>
      </c>
      <c r="DV26">
        <v>57</v>
      </c>
      <c r="DW26">
        <v>23</v>
      </c>
      <c r="DX26">
        <v>56</v>
      </c>
      <c r="DY26">
        <v>27</v>
      </c>
      <c r="DZ26">
        <v>61</v>
      </c>
      <c r="EA26">
        <v>230</v>
      </c>
      <c r="EB26">
        <v>68</v>
      </c>
      <c r="EC26">
        <v>217</v>
      </c>
      <c r="ED26">
        <v>776</v>
      </c>
      <c r="EE26">
        <v>15446</v>
      </c>
      <c r="EF26">
        <v>858</v>
      </c>
      <c r="EG26">
        <v>420</v>
      </c>
      <c r="EH26">
        <v>241</v>
      </c>
      <c r="EI26">
        <v>206</v>
      </c>
      <c r="EJ26">
        <v>224</v>
      </c>
      <c r="EK26">
        <v>351</v>
      </c>
      <c r="EL26">
        <v>323</v>
      </c>
      <c r="EM26">
        <v>332</v>
      </c>
      <c r="EN26">
        <v>379</v>
      </c>
      <c r="EO26">
        <v>1123</v>
      </c>
      <c r="EP26">
        <v>1430</v>
      </c>
      <c r="EQ26">
        <v>2296</v>
      </c>
      <c r="ER26">
        <v>1932</v>
      </c>
      <c r="ES26">
        <v>947</v>
      </c>
      <c r="ET26">
        <v>1904</v>
      </c>
      <c r="EU26">
        <v>2480</v>
      </c>
      <c r="EV26">
        <v>15446</v>
      </c>
      <c r="EW26">
        <v>371</v>
      </c>
      <c r="EX26">
        <v>15075</v>
      </c>
      <c r="EY26">
        <v>15446</v>
      </c>
      <c r="EZ26">
        <v>217</v>
      </c>
      <c r="FA26">
        <v>15229</v>
      </c>
      <c r="FB26">
        <v>15446</v>
      </c>
      <c r="FC26">
        <v>1026</v>
      </c>
      <c r="FD26">
        <v>14420</v>
      </c>
      <c r="FE26">
        <v>21653</v>
      </c>
      <c r="FF26">
        <v>62210</v>
      </c>
      <c r="FG26">
        <v>93565</v>
      </c>
      <c r="FH26">
        <v>142174</v>
      </c>
      <c r="FI26">
        <v>318166</v>
      </c>
      <c r="FJ26">
        <v>557264</v>
      </c>
      <c r="FK26">
        <v>154238</v>
      </c>
      <c r="FL26">
        <v>15446</v>
      </c>
      <c r="FM26">
        <v>886</v>
      </c>
      <c r="FN26">
        <v>380</v>
      </c>
      <c r="FO26">
        <v>506</v>
      </c>
      <c r="FP26">
        <v>14560</v>
      </c>
      <c r="FQ26">
        <v>1081</v>
      </c>
      <c r="FR26">
        <v>13479</v>
      </c>
      <c r="FS26">
        <v>15446</v>
      </c>
      <c r="FT26">
        <v>5901</v>
      </c>
      <c r="FU26">
        <v>9545</v>
      </c>
      <c r="FV26">
        <v>1.85</v>
      </c>
      <c r="FW26">
        <v>2.0699999999999998</v>
      </c>
      <c r="FX26">
        <v>1.72</v>
      </c>
      <c r="FY26">
        <v>15446</v>
      </c>
      <c r="FZ26">
        <v>11568</v>
      </c>
      <c r="GA26">
        <v>1823</v>
      </c>
      <c r="GB26">
        <v>9</v>
      </c>
      <c r="GC26">
        <v>1131</v>
      </c>
      <c r="GD26">
        <v>0</v>
      </c>
      <c r="GE26">
        <v>231</v>
      </c>
      <c r="GF26">
        <v>684</v>
      </c>
      <c r="GG26">
        <v>168</v>
      </c>
      <c r="GH26">
        <v>516</v>
      </c>
      <c r="GI26">
        <v>15446</v>
      </c>
      <c r="GJ26">
        <v>5901</v>
      </c>
      <c r="GK26">
        <v>79</v>
      </c>
      <c r="GL26">
        <v>62</v>
      </c>
      <c r="GM26">
        <v>27</v>
      </c>
      <c r="GN26">
        <v>100</v>
      </c>
      <c r="GO26">
        <v>78</v>
      </c>
      <c r="GP26">
        <v>162</v>
      </c>
      <c r="GQ26">
        <v>286</v>
      </c>
      <c r="GR26">
        <v>632</v>
      </c>
      <c r="GS26">
        <v>787</v>
      </c>
      <c r="GT26">
        <v>879</v>
      </c>
      <c r="GU26">
        <v>2809</v>
      </c>
      <c r="GV26">
        <v>9545</v>
      </c>
      <c r="GW26">
        <v>443</v>
      </c>
      <c r="GX26">
        <v>274</v>
      </c>
      <c r="GY26">
        <v>393</v>
      </c>
      <c r="GZ26">
        <v>141</v>
      </c>
      <c r="HA26">
        <v>128</v>
      </c>
      <c r="HB26">
        <v>413</v>
      </c>
      <c r="HC26">
        <v>748</v>
      </c>
      <c r="HD26">
        <v>1921</v>
      </c>
      <c r="HE26">
        <v>1509</v>
      </c>
      <c r="HF26">
        <v>2000</v>
      </c>
      <c r="HG26">
        <v>1575</v>
      </c>
      <c r="HH26">
        <v>28965</v>
      </c>
      <c r="HI26">
        <v>1643</v>
      </c>
      <c r="HJ26">
        <v>975</v>
      </c>
      <c r="HK26">
        <v>689</v>
      </c>
      <c r="HL26">
        <v>471</v>
      </c>
      <c r="HM26">
        <v>942</v>
      </c>
      <c r="HN26">
        <v>488</v>
      </c>
      <c r="HO26">
        <v>23757</v>
      </c>
      <c r="HP26" s="1">
        <v>19130</v>
      </c>
      <c r="HQ26">
        <v>6484</v>
      </c>
      <c r="HR26">
        <v>19</v>
      </c>
      <c r="HS26">
        <v>10</v>
      </c>
      <c r="HT26">
        <v>85</v>
      </c>
      <c r="HU26">
        <v>10</v>
      </c>
      <c r="HV26" s="8">
        <v>1643</v>
      </c>
      <c r="HW26" s="8">
        <v>2618</v>
      </c>
      <c r="HX26" s="8">
        <v>3778</v>
      </c>
      <c r="HY26" s="8">
        <v>5208</v>
      </c>
      <c r="HZ26" s="7">
        <v>5.6723631969618507E-2</v>
      </c>
      <c r="IA26" s="7">
        <f t="shared" si="17"/>
        <v>3.3661315380631794E-2</v>
      </c>
      <c r="IB26" s="7">
        <v>9.0384947350250308E-2</v>
      </c>
      <c r="IC26" s="7">
        <f t="shared" si="0"/>
        <v>4.0048334196443984E-2</v>
      </c>
      <c r="ID26" s="7">
        <f t="shared" si="1"/>
        <v>4.9369929224926633E-2</v>
      </c>
      <c r="IE26" s="7">
        <v>0.13043328154669429</v>
      </c>
      <c r="IF26" s="7">
        <v>0.17980321077162092</v>
      </c>
      <c r="IG26" s="11">
        <f t="shared" si="2"/>
        <v>368</v>
      </c>
      <c r="IH26" s="11">
        <f t="shared" si="3"/>
        <v>218</v>
      </c>
      <c r="II26" s="11">
        <f t="shared" si="4"/>
        <v>260</v>
      </c>
      <c r="IJ26" s="11">
        <f t="shared" si="5"/>
        <v>320</v>
      </c>
      <c r="IK26" s="11">
        <f t="shared" si="6"/>
        <v>586</v>
      </c>
      <c r="IL26" s="11">
        <f t="shared" si="7"/>
        <v>846</v>
      </c>
      <c r="IM26" s="11">
        <f t="shared" si="8"/>
        <v>1166</v>
      </c>
      <c r="IN26" s="15">
        <f t="shared" si="9"/>
        <v>3.2423208191126277E-2</v>
      </c>
      <c r="IO26" s="15">
        <f t="shared" si="10"/>
        <v>3.2423208191126277E-2</v>
      </c>
      <c r="IP26" s="15">
        <f t="shared" si="11"/>
        <v>1.6295025728987993E-2</v>
      </c>
      <c r="IQ26" s="19">
        <f>ROUND('Input data'!$B$5+((FW26-1)*'Input data'!$C$5),0)</f>
        <v>17738</v>
      </c>
      <c r="IR26" s="19">
        <f t="shared" si="12"/>
        <v>7095</v>
      </c>
      <c r="IS26" s="19">
        <f t="shared" si="13"/>
        <v>13304</v>
      </c>
      <c r="IT26" s="19">
        <f t="shared" si="14"/>
        <v>22173</v>
      </c>
      <c r="IU26" s="19">
        <f t="shared" si="15"/>
        <v>31042</v>
      </c>
      <c r="IV26" s="26">
        <f>('Input data'!$B$12*12)/'PWD zips'!IR26</f>
        <v>0.1172262156448203</v>
      </c>
      <c r="IW26" s="26">
        <f>('Input data'!$B$12*12)/'PWD zips'!IS26</f>
        <v>6.2516536380036083E-2</v>
      </c>
      <c r="IX26" s="26">
        <f>('Input data'!$B$12*12)/'PWD zips'!IT26</f>
        <v>3.7510485725882829E-2</v>
      </c>
      <c r="IY26" s="26">
        <f>('Input data'!$B$12*12)/'PWD zips'!IU26</f>
        <v>2.6793376715417823E-2</v>
      </c>
      <c r="IZ26" s="27">
        <f>('Input data'!$B$13*12)/'PWD zips'!IR26</f>
        <v>0.13102748414376322</v>
      </c>
      <c r="JA26" s="27">
        <f>('Input data'!$B$13*12)/'PWD zips'!IS26</f>
        <v>6.9876728803367413E-2</v>
      </c>
      <c r="JB26" s="27">
        <f>('Input data'!$B$13*12)/'PWD zips'!IT26</f>
        <v>4.1926667568664588E-2</v>
      </c>
      <c r="JC26" s="27">
        <f>('Input data'!$B$13*12)/'PWD zips'!IU26</f>
        <v>2.9947812640938085E-2</v>
      </c>
      <c r="JD26" s="28">
        <f>('Input data'!$B$14*12)/'PWD zips'!IR26</f>
        <v>0.14193657505285412</v>
      </c>
      <c r="JE26" s="28">
        <f>('Input data'!$B$14*12)/'PWD zips'!IS26</f>
        <v>7.5694527961515337E-2</v>
      </c>
      <c r="JF26" s="28">
        <f>('Input data'!$B$14*12)/'PWD zips'!IT26</f>
        <v>4.5417399539981057E-2</v>
      </c>
      <c r="JG26" s="28">
        <f>('Input data'!$B$14*12)/'PWD zips'!IU26</f>
        <v>3.2441208685007411E-2</v>
      </c>
    </row>
    <row r="27" spans="1:267" x14ac:dyDescent="0.25">
      <c r="A27" s="1">
        <v>19131</v>
      </c>
      <c r="B27" s="1">
        <f t="shared" si="16"/>
        <v>0</v>
      </c>
      <c r="C27" t="s">
        <v>156</v>
      </c>
      <c r="D27">
        <v>19131</v>
      </c>
      <c r="E27">
        <v>41981</v>
      </c>
      <c r="F27">
        <v>2829</v>
      </c>
      <c r="G27">
        <v>871</v>
      </c>
      <c r="H27">
        <v>9</v>
      </c>
      <c r="I27">
        <v>108</v>
      </c>
      <c r="J27">
        <v>127</v>
      </c>
      <c r="K27">
        <v>161</v>
      </c>
      <c r="L27">
        <v>39</v>
      </c>
      <c r="M27">
        <v>0</v>
      </c>
      <c r="N27">
        <v>137</v>
      </c>
      <c r="O27">
        <v>545</v>
      </c>
      <c r="P27">
        <v>249</v>
      </c>
      <c r="Q27">
        <v>241</v>
      </c>
      <c r="R27">
        <v>342</v>
      </c>
      <c r="S27">
        <v>3200</v>
      </c>
      <c r="T27">
        <v>1077</v>
      </c>
      <c r="U27">
        <v>364</v>
      </c>
      <c r="V27">
        <v>172</v>
      </c>
      <c r="W27">
        <v>200</v>
      </c>
      <c r="X27">
        <v>41</v>
      </c>
      <c r="Y27">
        <v>2</v>
      </c>
      <c r="Z27">
        <v>26</v>
      </c>
      <c r="AA27">
        <v>85</v>
      </c>
      <c r="AB27">
        <v>112</v>
      </c>
      <c r="AC27">
        <v>197</v>
      </c>
      <c r="AD27">
        <v>345</v>
      </c>
      <c r="AE27">
        <v>3229</v>
      </c>
      <c r="AF27">
        <v>615</v>
      </c>
      <c r="AG27">
        <v>198</v>
      </c>
      <c r="AH27">
        <v>385</v>
      </c>
      <c r="AI27">
        <v>186</v>
      </c>
      <c r="AJ27">
        <v>49</v>
      </c>
      <c r="AK27">
        <v>210</v>
      </c>
      <c r="AL27">
        <v>29</v>
      </c>
      <c r="AM27">
        <v>98</v>
      </c>
      <c r="AN27">
        <v>668</v>
      </c>
      <c r="AO27">
        <v>274</v>
      </c>
      <c r="AP27">
        <v>193</v>
      </c>
      <c r="AQ27">
        <v>324</v>
      </c>
      <c r="AR27">
        <v>3946</v>
      </c>
      <c r="AS27">
        <v>961</v>
      </c>
      <c r="AT27">
        <v>308</v>
      </c>
      <c r="AU27">
        <v>470</v>
      </c>
      <c r="AV27">
        <v>220</v>
      </c>
      <c r="AW27">
        <v>86</v>
      </c>
      <c r="AX27">
        <v>142</v>
      </c>
      <c r="AY27">
        <v>21</v>
      </c>
      <c r="AZ27">
        <v>158</v>
      </c>
      <c r="BA27">
        <v>642</v>
      </c>
      <c r="BB27">
        <v>345</v>
      </c>
      <c r="BC27">
        <v>320</v>
      </c>
      <c r="BD27">
        <v>273</v>
      </c>
      <c r="BE27">
        <v>7755</v>
      </c>
      <c r="BF27">
        <v>1280</v>
      </c>
      <c r="BG27">
        <v>673</v>
      </c>
      <c r="BH27">
        <v>135</v>
      </c>
      <c r="BI27">
        <v>176</v>
      </c>
      <c r="BJ27">
        <v>266</v>
      </c>
      <c r="BK27">
        <v>298</v>
      </c>
      <c r="BL27">
        <v>18</v>
      </c>
      <c r="BM27">
        <v>186</v>
      </c>
      <c r="BN27">
        <v>1351</v>
      </c>
      <c r="BO27">
        <v>973</v>
      </c>
      <c r="BP27">
        <v>886</v>
      </c>
      <c r="BQ27">
        <v>1513</v>
      </c>
      <c r="BR27">
        <v>4395</v>
      </c>
      <c r="BS27">
        <v>767</v>
      </c>
      <c r="BT27">
        <v>169</v>
      </c>
      <c r="BU27">
        <v>80</v>
      </c>
      <c r="BV27">
        <v>172</v>
      </c>
      <c r="BW27">
        <v>87</v>
      </c>
      <c r="BX27">
        <v>249</v>
      </c>
      <c r="BY27">
        <v>20</v>
      </c>
      <c r="BZ27">
        <v>256</v>
      </c>
      <c r="CA27">
        <v>729</v>
      </c>
      <c r="CB27">
        <v>681</v>
      </c>
      <c r="CC27">
        <v>562</v>
      </c>
      <c r="CD27">
        <v>623</v>
      </c>
      <c r="CE27">
        <v>4647</v>
      </c>
      <c r="CF27">
        <v>364</v>
      </c>
      <c r="CG27">
        <v>260</v>
      </c>
      <c r="CH27">
        <v>329</v>
      </c>
      <c r="CI27">
        <v>101</v>
      </c>
      <c r="CJ27">
        <v>177</v>
      </c>
      <c r="CK27">
        <v>292</v>
      </c>
      <c r="CL27">
        <v>110</v>
      </c>
      <c r="CM27">
        <v>25</v>
      </c>
      <c r="CN27">
        <v>706</v>
      </c>
      <c r="CO27">
        <v>635</v>
      </c>
      <c r="CP27">
        <v>455</v>
      </c>
      <c r="CQ27">
        <v>1193</v>
      </c>
      <c r="CR27">
        <v>5428</v>
      </c>
      <c r="CS27">
        <v>553</v>
      </c>
      <c r="CT27">
        <v>428</v>
      </c>
      <c r="CU27">
        <v>403</v>
      </c>
      <c r="CV27">
        <v>247</v>
      </c>
      <c r="CW27">
        <v>116</v>
      </c>
      <c r="CX27">
        <v>270</v>
      </c>
      <c r="CY27">
        <v>12</v>
      </c>
      <c r="CZ27">
        <v>55</v>
      </c>
      <c r="DA27">
        <v>773</v>
      </c>
      <c r="DB27">
        <v>690</v>
      </c>
      <c r="DC27">
        <v>646</v>
      </c>
      <c r="DD27">
        <v>1235</v>
      </c>
      <c r="DE27">
        <v>3798</v>
      </c>
      <c r="DF27">
        <v>402</v>
      </c>
      <c r="DG27">
        <v>301</v>
      </c>
      <c r="DH27">
        <v>505</v>
      </c>
      <c r="DI27">
        <v>148</v>
      </c>
      <c r="DJ27">
        <v>212</v>
      </c>
      <c r="DK27">
        <v>136</v>
      </c>
      <c r="DL27">
        <v>120</v>
      </c>
      <c r="DM27">
        <v>33</v>
      </c>
      <c r="DN27">
        <v>665</v>
      </c>
      <c r="DO27">
        <v>253</v>
      </c>
      <c r="DP27">
        <v>209</v>
      </c>
      <c r="DQ27">
        <v>814</v>
      </c>
      <c r="DR27">
        <v>2754</v>
      </c>
      <c r="DS27">
        <v>310</v>
      </c>
      <c r="DT27">
        <v>71</v>
      </c>
      <c r="DU27">
        <v>191</v>
      </c>
      <c r="DV27">
        <v>289</v>
      </c>
      <c r="DW27">
        <v>198</v>
      </c>
      <c r="DX27">
        <v>96</v>
      </c>
      <c r="DY27">
        <v>9</v>
      </c>
      <c r="DZ27">
        <v>68</v>
      </c>
      <c r="EA27">
        <v>505</v>
      </c>
      <c r="EB27">
        <v>452</v>
      </c>
      <c r="EC27">
        <v>152</v>
      </c>
      <c r="ED27">
        <v>413</v>
      </c>
      <c r="EE27">
        <v>18164</v>
      </c>
      <c r="EF27">
        <v>2915</v>
      </c>
      <c r="EG27">
        <v>1222</v>
      </c>
      <c r="EH27">
        <v>1323</v>
      </c>
      <c r="EI27">
        <v>695</v>
      </c>
      <c r="EJ27">
        <v>820</v>
      </c>
      <c r="EK27">
        <v>496</v>
      </c>
      <c r="EL27">
        <v>1090</v>
      </c>
      <c r="EM27">
        <v>859</v>
      </c>
      <c r="EN27">
        <v>789</v>
      </c>
      <c r="EO27">
        <v>1356</v>
      </c>
      <c r="EP27">
        <v>1424</v>
      </c>
      <c r="EQ27">
        <v>2242</v>
      </c>
      <c r="ER27">
        <v>1272</v>
      </c>
      <c r="ES27">
        <v>645</v>
      </c>
      <c r="ET27">
        <v>654</v>
      </c>
      <c r="EU27">
        <v>362</v>
      </c>
      <c r="EV27">
        <v>18164</v>
      </c>
      <c r="EW27">
        <v>2030</v>
      </c>
      <c r="EX27">
        <v>16134</v>
      </c>
      <c r="EY27">
        <v>18164</v>
      </c>
      <c r="EZ27">
        <v>1185</v>
      </c>
      <c r="FA27">
        <v>16979</v>
      </c>
      <c r="FB27">
        <v>18164</v>
      </c>
      <c r="FC27">
        <v>4575</v>
      </c>
      <c r="FD27">
        <v>13589</v>
      </c>
      <c r="FE27">
        <v>5822</v>
      </c>
      <c r="FF27">
        <v>21220</v>
      </c>
      <c r="FG27">
        <v>43262</v>
      </c>
      <c r="FH27">
        <v>71057</v>
      </c>
      <c r="FI27">
        <v>140515</v>
      </c>
      <c r="FJ27">
        <v>217810</v>
      </c>
      <c r="FK27">
        <v>52059</v>
      </c>
      <c r="FL27">
        <v>18164</v>
      </c>
      <c r="FM27">
        <v>4412</v>
      </c>
      <c r="FN27">
        <v>2436</v>
      </c>
      <c r="FO27">
        <v>1976</v>
      </c>
      <c r="FP27">
        <v>13752</v>
      </c>
      <c r="FQ27">
        <v>2787</v>
      </c>
      <c r="FR27">
        <v>10965</v>
      </c>
      <c r="FS27">
        <v>18164</v>
      </c>
      <c r="FT27">
        <v>8612</v>
      </c>
      <c r="FU27">
        <v>9552</v>
      </c>
      <c r="FV27">
        <v>2.33</v>
      </c>
      <c r="FW27">
        <v>2.62</v>
      </c>
      <c r="FX27">
        <v>2.06</v>
      </c>
      <c r="FY27">
        <v>18164</v>
      </c>
      <c r="FZ27">
        <v>1943</v>
      </c>
      <c r="GA27">
        <v>14700</v>
      </c>
      <c r="GB27">
        <v>33</v>
      </c>
      <c r="GC27">
        <v>794</v>
      </c>
      <c r="GD27">
        <v>28</v>
      </c>
      <c r="GE27">
        <v>78</v>
      </c>
      <c r="GF27">
        <v>588</v>
      </c>
      <c r="GG27">
        <v>41</v>
      </c>
      <c r="GH27">
        <v>547</v>
      </c>
      <c r="GI27">
        <v>18164</v>
      </c>
      <c r="GJ27">
        <v>8612</v>
      </c>
      <c r="GK27">
        <v>572</v>
      </c>
      <c r="GL27">
        <v>286</v>
      </c>
      <c r="GM27">
        <v>299</v>
      </c>
      <c r="GN27">
        <v>600</v>
      </c>
      <c r="GO27">
        <v>446</v>
      </c>
      <c r="GP27">
        <v>680</v>
      </c>
      <c r="GQ27">
        <v>1323</v>
      </c>
      <c r="GR27">
        <v>1175</v>
      </c>
      <c r="GS27">
        <v>1202</v>
      </c>
      <c r="GT27">
        <v>1386</v>
      </c>
      <c r="GU27">
        <v>643</v>
      </c>
      <c r="GV27">
        <v>9552</v>
      </c>
      <c r="GW27">
        <v>933</v>
      </c>
      <c r="GX27">
        <v>1124</v>
      </c>
      <c r="GY27">
        <v>923</v>
      </c>
      <c r="GZ27">
        <v>723</v>
      </c>
      <c r="HA27">
        <v>249</v>
      </c>
      <c r="HB27">
        <v>636</v>
      </c>
      <c r="HC27">
        <v>1415</v>
      </c>
      <c r="HD27">
        <v>1605</v>
      </c>
      <c r="HE27">
        <v>1040</v>
      </c>
      <c r="HF27">
        <v>531</v>
      </c>
      <c r="HG27">
        <v>373</v>
      </c>
      <c r="HH27">
        <v>41981</v>
      </c>
      <c r="HI27">
        <v>7200</v>
      </c>
      <c r="HJ27">
        <v>5559</v>
      </c>
      <c r="HK27">
        <v>1866</v>
      </c>
      <c r="HL27">
        <v>1393</v>
      </c>
      <c r="HM27">
        <v>2099</v>
      </c>
      <c r="HN27">
        <v>1101</v>
      </c>
      <c r="HO27">
        <v>22763</v>
      </c>
      <c r="HP27" s="1">
        <v>19131</v>
      </c>
      <c r="HQ27">
        <v>13235</v>
      </c>
      <c r="HR27">
        <v>355</v>
      </c>
      <c r="HS27">
        <v>163</v>
      </c>
      <c r="HT27">
        <v>711</v>
      </c>
      <c r="HU27">
        <v>221</v>
      </c>
      <c r="HV27" s="8">
        <v>7200</v>
      </c>
      <c r="HW27" s="8">
        <v>12759</v>
      </c>
      <c r="HX27" s="8">
        <v>16018</v>
      </c>
      <c r="HY27" s="8">
        <v>19218</v>
      </c>
      <c r="HZ27" s="7">
        <v>0.17150615754746196</v>
      </c>
      <c r="IA27" s="7">
        <f t="shared" si="17"/>
        <v>0.13241704580643623</v>
      </c>
      <c r="IB27" s="7">
        <v>0.30392320335389822</v>
      </c>
      <c r="IC27" s="7">
        <f t="shared" si="0"/>
        <v>7.7630356589885902E-2</v>
      </c>
      <c r="ID27" s="7">
        <f t="shared" si="1"/>
        <v>7.6224958909983084E-2</v>
      </c>
      <c r="IE27" s="7">
        <v>0.38155355994378409</v>
      </c>
      <c r="IF27" s="7">
        <v>0.45777851885376719</v>
      </c>
      <c r="IG27" s="11">
        <f t="shared" si="2"/>
        <v>2270</v>
      </c>
      <c r="IH27" s="11">
        <f t="shared" si="3"/>
        <v>1753</v>
      </c>
      <c r="II27" s="11">
        <f t="shared" si="4"/>
        <v>1027</v>
      </c>
      <c r="IJ27" s="11">
        <f t="shared" si="5"/>
        <v>1009</v>
      </c>
      <c r="IK27" s="11">
        <f t="shared" si="6"/>
        <v>4022</v>
      </c>
      <c r="IL27" s="11">
        <f t="shared" si="7"/>
        <v>5050</v>
      </c>
      <c r="IM27" s="11">
        <f t="shared" si="8"/>
        <v>6059</v>
      </c>
      <c r="IN27" s="15">
        <f t="shared" si="9"/>
        <v>8.826454500248633E-2</v>
      </c>
      <c r="IO27" s="15">
        <f t="shared" si="10"/>
        <v>8.826454500248633E-2</v>
      </c>
      <c r="IP27" s="15">
        <f t="shared" si="11"/>
        <v>5.859052648951972E-2</v>
      </c>
      <c r="IQ27" s="19">
        <f>ROUND('Input data'!$B$5+((FW27-1)*'Input data'!$C$5),0)</f>
        <v>20235</v>
      </c>
      <c r="IR27" s="19">
        <f t="shared" si="12"/>
        <v>8094</v>
      </c>
      <c r="IS27" s="19">
        <f t="shared" si="13"/>
        <v>15176</v>
      </c>
      <c r="IT27" s="19">
        <f t="shared" si="14"/>
        <v>25294</v>
      </c>
      <c r="IU27" s="19">
        <f t="shared" si="15"/>
        <v>35411</v>
      </c>
      <c r="IV27" s="26">
        <f>('Input data'!$B$12*12)/'PWD zips'!IR27</f>
        <v>0.10275759822090438</v>
      </c>
      <c r="IW27" s="26">
        <f>('Input data'!$B$12*12)/'PWD zips'!IS27</f>
        <v>5.480495519240907E-2</v>
      </c>
      <c r="IX27" s="26">
        <f>('Input data'!$B$12*12)/'PWD zips'!IT27</f>
        <v>3.2882106428401996E-2</v>
      </c>
      <c r="IY27" s="26">
        <f>('Input data'!$B$12*12)/'PWD zips'!IU27</f>
        <v>2.3487616842224168E-2</v>
      </c>
      <c r="IZ27" s="27">
        <f>('Input data'!$B$13*12)/'PWD zips'!IR27</f>
        <v>0.11485544848035582</v>
      </c>
      <c r="JA27" s="27">
        <f>('Input data'!$B$13*12)/'PWD zips'!IS27</f>
        <v>6.1257248286768581E-2</v>
      </c>
      <c r="JB27" s="27">
        <f>('Input data'!$B$13*12)/'PWD zips'!IT27</f>
        <v>3.6753380248280225E-2</v>
      </c>
      <c r="JC27" s="27">
        <f>('Input data'!$B$13*12)/'PWD zips'!IU27</f>
        <v>2.6252859281014375E-2</v>
      </c>
      <c r="JD27" s="28">
        <f>('Input data'!$B$14*12)/'PWD zips'!IR27</f>
        <v>0.12441808747220162</v>
      </c>
      <c r="JE27" s="28">
        <f>('Input data'!$B$14*12)/'PWD zips'!IS27</f>
        <v>6.6357406431207161E-2</v>
      </c>
      <c r="JF27" s="28">
        <f>('Input data'!$B$14*12)/'PWD zips'!IT27</f>
        <v>3.9813394480904561E-2</v>
      </c>
      <c r="JG27" s="28">
        <f>('Input data'!$B$14*12)/'PWD zips'!IU27</f>
        <v>2.8438620767558102E-2</v>
      </c>
    </row>
    <row r="28" spans="1:267" x14ac:dyDescent="0.25">
      <c r="A28" s="1">
        <v>19132</v>
      </c>
      <c r="B28" s="1">
        <f t="shared" si="16"/>
        <v>0</v>
      </c>
      <c r="C28" t="s">
        <v>157</v>
      </c>
      <c r="D28">
        <v>19132</v>
      </c>
      <c r="E28">
        <v>32598</v>
      </c>
      <c r="F28">
        <v>2411</v>
      </c>
      <c r="G28">
        <v>1074</v>
      </c>
      <c r="H28">
        <v>237</v>
      </c>
      <c r="I28">
        <v>52</v>
      </c>
      <c r="J28">
        <v>159</v>
      </c>
      <c r="K28">
        <v>127</v>
      </c>
      <c r="L28">
        <v>165</v>
      </c>
      <c r="M28">
        <v>79</v>
      </c>
      <c r="N28">
        <v>63</v>
      </c>
      <c r="O28">
        <v>205</v>
      </c>
      <c r="P28">
        <v>55</v>
      </c>
      <c r="Q28">
        <v>0</v>
      </c>
      <c r="R28">
        <v>195</v>
      </c>
      <c r="S28">
        <v>2319</v>
      </c>
      <c r="T28">
        <v>813</v>
      </c>
      <c r="U28">
        <v>207</v>
      </c>
      <c r="V28">
        <v>53</v>
      </c>
      <c r="W28">
        <v>215</v>
      </c>
      <c r="X28">
        <v>19</v>
      </c>
      <c r="Y28">
        <v>156</v>
      </c>
      <c r="Z28">
        <v>94</v>
      </c>
      <c r="AA28">
        <v>49</v>
      </c>
      <c r="AB28">
        <v>130</v>
      </c>
      <c r="AC28">
        <v>0</v>
      </c>
      <c r="AD28">
        <v>58</v>
      </c>
      <c r="AE28">
        <v>2640</v>
      </c>
      <c r="AF28">
        <v>556</v>
      </c>
      <c r="AG28">
        <v>306</v>
      </c>
      <c r="AH28">
        <v>544</v>
      </c>
      <c r="AI28">
        <v>362</v>
      </c>
      <c r="AJ28">
        <v>182</v>
      </c>
      <c r="AK28">
        <v>0</v>
      </c>
      <c r="AL28">
        <v>0</v>
      </c>
      <c r="AM28">
        <v>0</v>
      </c>
      <c r="AN28">
        <v>353</v>
      </c>
      <c r="AO28">
        <v>168</v>
      </c>
      <c r="AP28">
        <v>107</v>
      </c>
      <c r="AQ28">
        <v>62</v>
      </c>
      <c r="AR28">
        <v>2449</v>
      </c>
      <c r="AS28">
        <v>371</v>
      </c>
      <c r="AT28">
        <v>331</v>
      </c>
      <c r="AU28">
        <v>139</v>
      </c>
      <c r="AV28">
        <v>205</v>
      </c>
      <c r="AW28">
        <v>231</v>
      </c>
      <c r="AX28">
        <v>75</v>
      </c>
      <c r="AY28">
        <v>23</v>
      </c>
      <c r="AZ28">
        <v>0</v>
      </c>
      <c r="BA28">
        <v>462</v>
      </c>
      <c r="BB28">
        <v>151</v>
      </c>
      <c r="BC28">
        <v>173</v>
      </c>
      <c r="BD28">
        <v>288</v>
      </c>
      <c r="BE28">
        <v>4305</v>
      </c>
      <c r="BF28">
        <v>1101</v>
      </c>
      <c r="BG28">
        <v>251</v>
      </c>
      <c r="BH28">
        <v>78</v>
      </c>
      <c r="BI28">
        <v>322</v>
      </c>
      <c r="BJ28">
        <v>260</v>
      </c>
      <c r="BK28">
        <v>305</v>
      </c>
      <c r="BL28">
        <v>97</v>
      </c>
      <c r="BM28">
        <v>354</v>
      </c>
      <c r="BN28">
        <v>547</v>
      </c>
      <c r="BO28">
        <v>362</v>
      </c>
      <c r="BP28">
        <v>226</v>
      </c>
      <c r="BQ28">
        <v>402</v>
      </c>
      <c r="BR28">
        <v>3721</v>
      </c>
      <c r="BS28">
        <v>328</v>
      </c>
      <c r="BT28">
        <v>170</v>
      </c>
      <c r="BU28">
        <v>407</v>
      </c>
      <c r="BV28">
        <v>240</v>
      </c>
      <c r="BW28">
        <v>174</v>
      </c>
      <c r="BX28">
        <v>51</v>
      </c>
      <c r="BY28">
        <v>28</v>
      </c>
      <c r="BZ28">
        <v>113</v>
      </c>
      <c r="CA28">
        <v>954</v>
      </c>
      <c r="CB28">
        <v>339</v>
      </c>
      <c r="CC28">
        <v>303</v>
      </c>
      <c r="CD28">
        <v>614</v>
      </c>
      <c r="CE28">
        <v>3750</v>
      </c>
      <c r="CF28">
        <v>355</v>
      </c>
      <c r="CG28">
        <v>261</v>
      </c>
      <c r="CH28">
        <v>303</v>
      </c>
      <c r="CI28">
        <v>182</v>
      </c>
      <c r="CJ28">
        <v>470</v>
      </c>
      <c r="CK28">
        <v>230</v>
      </c>
      <c r="CL28">
        <v>44</v>
      </c>
      <c r="CM28">
        <v>171</v>
      </c>
      <c r="CN28">
        <v>664</v>
      </c>
      <c r="CO28">
        <v>540</v>
      </c>
      <c r="CP28">
        <v>285</v>
      </c>
      <c r="CQ28">
        <v>245</v>
      </c>
      <c r="CR28">
        <v>5696</v>
      </c>
      <c r="CS28">
        <v>565</v>
      </c>
      <c r="CT28">
        <v>781</v>
      </c>
      <c r="CU28">
        <v>561</v>
      </c>
      <c r="CV28">
        <v>331</v>
      </c>
      <c r="CW28">
        <v>257</v>
      </c>
      <c r="CX28">
        <v>70</v>
      </c>
      <c r="CY28">
        <v>185</v>
      </c>
      <c r="CZ28">
        <v>108</v>
      </c>
      <c r="DA28">
        <v>1256</v>
      </c>
      <c r="DB28">
        <v>596</v>
      </c>
      <c r="DC28">
        <v>487</v>
      </c>
      <c r="DD28">
        <v>499</v>
      </c>
      <c r="DE28">
        <v>2959</v>
      </c>
      <c r="DF28">
        <v>188</v>
      </c>
      <c r="DG28">
        <v>126</v>
      </c>
      <c r="DH28">
        <v>511</v>
      </c>
      <c r="DI28">
        <v>357</v>
      </c>
      <c r="DJ28">
        <v>129</v>
      </c>
      <c r="DK28">
        <v>81</v>
      </c>
      <c r="DL28">
        <v>45</v>
      </c>
      <c r="DM28">
        <v>94</v>
      </c>
      <c r="DN28">
        <v>747</v>
      </c>
      <c r="DO28">
        <v>281</v>
      </c>
      <c r="DP28">
        <v>282</v>
      </c>
      <c r="DQ28">
        <v>118</v>
      </c>
      <c r="DR28">
        <v>2348</v>
      </c>
      <c r="DS28">
        <v>77</v>
      </c>
      <c r="DT28">
        <v>204</v>
      </c>
      <c r="DU28">
        <v>157</v>
      </c>
      <c r="DV28">
        <v>247</v>
      </c>
      <c r="DW28">
        <v>183</v>
      </c>
      <c r="DX28">
        <v>221</v>
      </c>
      <c r="DY28">
        <v>64</v>
      </c>
      <c r="DZ28">
        <v>146</v>
      </c>
      <c r="EA28">
        <v>607</v>
      </c>
      <c r="EB28">
        <v>316</v>
      </c>
      <c r="EC28">
        <v>88</v>
      </c>
      <c r="ED28">
        <v>38</v>
      </c>
      <c r="EE28">
        <v>14384</v>
      </c>
      <c r="EF28">
        <v>2513</v>
      </c>
      <c r="EG28">
        <v>1831</v>
      </c>
      <c r="EH28">
        <v>1365</v>
      </c>
      <c r="EI28">
        <v>1192</v>
      </c>
      <c r="EJ28">
        <v>1079</v>
      </c>
      <c r="EK28">
        <v>804</v>
      </c>
      <c r="EL28">
        <v>714</v>
      </c>
      <c r="EM28">
        <v>531</v>
      </c>
      <c r="EN28">
        <v>662</v>
      </c>
      <c r="EO28">
        <v>718</v>
      </c>
      <c r="EP28">
        <v>1005</v>
      </c>
      <c r="EQ28">
        <v>811</v>
      </c>
      <c r="ER28">
        <v>669</v>
      </c>
      <c r="ES28">
        <v>43</v>
      </c>
      <c r="ET28">
        <v>212</v>
      </c>
      <c r="EU28">
        <v>235</v>
      </c>
      <c r="EV28">
        <v>14384</v>
      </c>
      <c r="EW28">
        <v>2570</v>
      </c>
      <c r="EX28">
        <v>11814</v>
      </c>
      <c r="EY28">
        <v>14384</v>
      </c>
      <c r="EZ28">
        <v>1669</v>
      </c>
      <c r="FA28">
        <v>12715</v>
      </c>
      <c r="FB28">
        <v>14384</v>
      </c>
      <c r="FC28">
        <v>6857</v>
      </c>
      <c r="FD28">
        <v>7527</v>
      </c>
      <c r="FE28">
        <v>5685</v>
      </c>
      <c r="FF28">
        <v>15166</v>
      </c>
      <c r="FG28">
        <v>26493</v>
      </c>
      <c r="FH28">
        <v>45406</v>
      </c>
      <c r="FI28">
        <v>111102</v>
      </c>
      <c r="FJ28">
        <v>200543</v>
      </c>
      <c r="FK28">
        <v>39073</v>
      </c>
      <c r="FL28">
        <v>14384</v>
      </c>
      <c r="FM28">
        <v>6596</v>
      </c>
      <c r="FN28">
        <v>3489</v>
      </c>
      <c r="FO28">
        <v>3107</v>
      </c>
      <c r="FP28">
        <v>7788</v>
      </c>
      <c r="FQ28">
        <v>1310</v>
      </c>
      <c r="FR28">
        <v>6478</v>
      </c>
      <c r="FS28">
        <v>14384</v>
      </c>
      <c r="FT28">
        <v>7185</v>
      </c>
      <c r="FU28">
        <v>7199</v>
      </c>
      <c r="FV28">
        <v>2.2599999999999998</v>
      </c>
      <c r="FW28">
        <v>2.27</v>
      </c>
      <c r="FX28">
        <v>2.25</v>
      </c>
      <c r="FY28">
        <v>14384</v>
      </c>
      <c r="FZ28">
        <v>421</v>
      </c>
      <c r="GA28">
        <v>13388</v>
      </c>
      <c r="GB28">
        <v>61</v>
      </c>
      <c r="GC28">
        <v>80</v>
      </c>
      <c r="GD28">
        <v>0</v>
      </c>
      <c r="GE28">
        <v>230</v>
      </c>
      <c r="GF28">
        <v>204</v>
      </c>
      <c r="GG28">
        <v>15</v>
      </c>
      <c r="GH28">
        <v>189</v>
      </c>
      <c r="GI28">
        <v>14384</v>
      </c>
      <c r="GJ28">
        <v>7185</v>
      </c>
      <c r="GK28">
        <v>423</v>
      </c>
      <c r="GL28">
        <v>436</v>
      </c>
      <c r="GM28">
        <v>779</v>
      </c>
      <c r="GN28">
        <v>762</v>
      </c>
      <c r="GO28">
        <v>519</v>
      </c>
      <c r="GP28">
        <v>723</v>
      </c>
      <c r="GQ28">
        <v>948</v>
      </c>
      <c r="GR28">
        <v>1068</v>
      </c>
      <c r="GS28">
        <v>594</v>
      </c>
      <c r="GT28">
        <v>534</v>
      </c>
      <c r="GU28">
        <v>399</v>
      </c>
      <c r="GV28">
        <v>7199</v>
      </c>
      <c r="GW28">
        <v>869</v>
      </c>
      <c r="GX28">
        <v>785</v>
      </c>
      <c r="GY28">
        <v>1052</v>
      </c>
      <c r="GZ28">
        <v>603</v>
      </c>
      <c r="HA28">
        <v>673</v>
      </c>
      <c r="HB28">
        <v>1160</v>
      </c>
      <c r="HC28">
        <v>959</v>
      </c>
      <c r="HD28">
        <v>655</v>
      </c>
      <c r="HE28">
        <v>217</v>
      </c>
      <c r="HF28">
        <v>178</v>
      </c>
      <c r="HG28">
        <v>48</v>
      </c>
      <c r="HH28">
        <v>32598</v>
      </c>
      <c r="HI28">
        <v>5428</v>
      </c>
      <c r="HJ28">
        <v>5679</v>
      </c>
      <c r="HK28">
        <v>2620</v>
      </c>
      <c r="HL28">
        <v>2032</v>
      </c>
      <c r="HM28">
        <v>2013</v>
      </c>
      <c r="HN28">
        <v>1098</v>
      </c>
      <c r="HO28">
        <v>13728</v>
      </c>
      <c r="HP28" s="1">
        <v>19132</v>
      </c>
      <c r="HQ28">
        <v>18272</v>
      </c>
      <c r="HR28">
        <v>566</v>
      </c>
      <c r="HS28">
        <v>235</v>
      </c>
      <c r="HT28">
        <v>885</v>
      </c>
      <c r="HU28">
        <v>310</v>
      </c>
      <c r="HV28" s="8">
        <v>5428</v>
      </c>
      <c r="HW28" s="8">
        <v>11107</v>
      </c>
      <c r="HX28" s="8">
        <v>15759</v>
      </c>
      <c r="HY28" s="8">
        <v>18870</v>
      </c>
      <c r="HZ28" s="7">
        <v>0.16651328302349838</v>
      </c>
      <c r="IA28" s="7">
        <f t="shared" si="17"/>
        <v>0.17421314191054665</v>
      </c>
      <c r="IB28" s="7">
        <v>0.34072642493404504</v>
      </c>
      <c r="IC28" s="7">
        <f t="shared" si="0"/>
        <v>0.14270814160377937</v>
      </c>
      <c r="ID28" s="7">
        <f t="shared" si="1"/>
        <v>9.5435302779311615E-2</v>
      </c>
      <c r="IE28" s="7">
        <v>0.48343456653782441</v>
      </c>
      <c r="IF28" s="7">
        <v>0.57886986931713602</v>
      </c>
      <c r="IG28" s="11">
        <f t="shared" si="2"/>
        <v>3043</v>
      </c>
      <c r="IH28" s="11">
        <f t="shared" si="3"/>
        <v>3183</v>
      </c>
      <c r="II28" s="11">
        <f t="shared" si="4"/>
        <v>2608</v>
      </c>
      <c r="IJ28" s="11">
        <f t="shared" si="5"/>
        <v>1744</v>
      </c>
      <c r="IK28" s="11">
        <f t="shared" si="6"/>
        <v>6226</v>
      </c>
      <c r="IL28" s="11">
        <f t="shared" si="7"/>
        <v>8833</v>
      </c>
      <c r="IM28" s="11">
        <f t="shared" si="8"/>
        <v>10577</v>
      </c>
      <c r="IN28" s="15">
        <f t="shared" si="9"/>
        <v>9.0909090909090912E-2</v>
      </c>
      <c r="IO28" s="15">
        <f t="shared" si="10"/>
        <v>9.0909090909090912E-2</v>
      </c>
      <c r="IP28" s="15">
        <f t="shared" si="11"/>
        <v>5.3512338092086602E-2</v>
      </c>
      <c r="IQ28" s="19">
        <f>ROUND('Input data'!$B$5+((FW28-1)*'Input data'!$C$5),0)</f>
        <v>18646</v>
      </c>
      <c r="IR28" s="19">
        <f t="shared" si="12"/>
        <v>7458</v>
      </c>
      <c r="IS28" s="19">
        <f t="shared" si="13"/>
        <v>13985</v>
      </c>
      <c r="IT28" s="19">
        <f t="shared" si="14"/>
        <v>23308</v>
      </c>
      <c r="IU28" s="19">
        <f t="shared" si="15"/>
        <v>32631</v>
      </c>
      <c r="IV28" s="26">
        <f>('Input data'!$B$12*12)/'PWD zips'!IR28</f>
        <v>0.11152051488334674</v>
      </c>
      <c r="IW28" s="26">
        <f>('Input data'!$B$12*12)/'PWD zips'!IS28</f>
        <v>5.9472291741151234E-2</v>
      </c>
      <c r="IX28" s="26">
        <f>('Input data'!$B$12*12)/'PWD zips'!IT28</f>
        <v>3.5683885361249355E-2</v>
      </c>
      <c r="IY28" s="26">
        <f>('Input data'!$B$12*12)/'PWD zips'!IU28</f>
        <v>2.5488645766295854E-2</v>
      </c>
      <c r="IZ28" s="27">
        <f>('Input data'!$B$13*12)/'PWD zips'!IR28</f>
        <v>0.12465004022526147</v>
      </c>
      <c r="JA28" s="27">
        <f>('Input data'!$B$13*12)/'PWD zips'!IS28</f>
        <v>6.6474079370754377E-2</v>
      </c>
      <c r="JB28" s="27">
        <f>('Input data'!$B$13*12)/'PWD zips'!IT28</f>
        <v>3.9885018019564095E-2</v>
      </c>
      <c r="JC28" s="27">
        <f>('Input data'!$B$13*12)/'PWD zips'!IU28</f>
        <v>2.8489473200330972E-2</v>
      </c>
      <c r="JD28" s="28">
        <f>('Input data'!$B$14*12)/'PWD zips'!IR28</f>
        <v>0.13502815768302492</v>
      </c>
      <c r="JE28" s="28">
        <f>('Input data'!$B$14*12)/'PWD zips'!IS28</f>
        <v>7.20085806220951E-2</v>
      </c>
      <c r="JF28" s="28">
        <f>('Input data'!$B$14*12)/'PWD zips'!IT28</f>
        <v>4.3205766260511411E-2</v>
      </c>
      <c r="JG28" s="28">
        <f>('Input data'!$B$14*12)/'PWD zips'!IU28</f>
        <v>3.0861450767674908E-2</v>
      </c>
    </row>
    <row r="29" spans="1:267" x14ac:dyDescent="0.25">
      <c r="A29" s="1">
        <v>19133</v>
      </c>
      <c r="B29" s="1">
        <f t="shared" si="16"/>
        <v>0</v>
      </c>
      <c r="C29" t="s">
        <v>158</v>
      </c>
      <c r="D29">
        <v>19133</v>
      </c>
      <c r="E29">
        <v>25798</v>
      </c>
      <c r="F29">
        <v>1704</v>
      </c>
      <c r="G29">
        <v>522</v>
      </c>
      <c r="H29">
        <v>77</v>
      </c>
      <c r="I29">
        <v>86</v>
      </c>
      <c r="J29">
        <v>228</v>
      </c>
      <c r="K29">
        <v>210</v>
      </c>
      <c r="L29">
        <v>79</v>
      </c>
      <c r="M29">
        <v>15</v>
      </c>
      <c r="N29">
        <v>47</v>
      </c>
      <c r="O29">
        <v>237</v>
      </c>
      <c r="P29">
        <v>116</v>
      </c>
      <c r="Q29">
        <v>53</v>
      </c>
      <c r="R29">
        <v>34</v>
      </c>
      <c r="S29">
        <v>2034</v>
      </c>
      <c r="T29">
        <v>724</v>
      </c>
      <c r="U29">
        <v>179</v>
      </c>
      <c r="V29">
        <v>107</v>
      </c>
      <c r="W29">
        <v>111</v>
      </c>
      <c r="X29">
        <v>132</v>
      </c>
      <c r="Y29">
        <v>20</v>
      </c>
      <c r="Z29">
        <v>0</v>
      </c>
      <c r="AA29">
        <v>22</v>
      </c>
      <c r="AB29">
        <v>143</v>
      </c>
      <c r="AC29">
        <v>28</v>
      </c>
      <c r="AD29">
        <v>58</v>
      </c>
      <c r="AE29">
        <v>2124</v>
      </c>
      <c r="AF29">
        <v>602</v>
      </c>
      <c r="AG29">
        <v>42</v>
      </c>
      <c r="AH29">
        <v>276</v>
      </c>
      <c r="AI29">
        <v>199</v>
      </c>
      <c r="AJ29">
        <v>511</v>
      </c>
      <c r="AK29">
        <v>175</v>
      </c>
      <c r="AL29">
        <v>0</v>
      </c>
      <c r="AM29">
        <v>6</v>
      </c>
      <c r="AN29">
        <v>128</v>
      </c>
      <c r="AO29">
        <v>10</v>
      </c>
      <c r="AP29">
        <v>126</v>
      </c>
      <c r="AQ29">
        <v>49</v>
      </c>
      <c r="AR29">
        <v>3341</v>
      </c>
      <c r="AS29">
        <v>729</v>
      </c>
      <c r="AT29">
        <v>345</v>
      </c>
      <c r="AU29">
        <v>184</v>
      </c>
      <c r="AV29">
        <v>411</v>
      </c>
      <c r="AW29">
        <v>165</v>
      </c>
      <c r="AX29">
        <v>255</v>
      </c>
      <c r="AY29">
        <v>132</v>
      </c>
      <c r="AZ29">
        <v>106</v>
      </c>
      <c r="BA29">
        <v>370</v>
      </c>
      <c r="BB29">
        <v>102</v>
      </c>
      <c r="BC29">
        <v>136</v>
      </c>
      <c r="BD29">
        <v>406</v>
      </c>
      <c r="BE29">
        <v>3539</v>
      </c>
      <c r="BF29">
        <v>573</v>
      </c>
      <c r="BG29">
        <v>70</v>
      </c>
      <c r="BH29">
        <v>226</v>
      </c>
      <c r="BI29">
        <v>262</v>
      </c>
      <c r="BJ29">
        <v>234</v>
      </c>
      <c r="BK29">
        <v>185</v>
      </c>
      <c r="BL29">
        <v>134</v>
      </c>
      <c r="BM29">
        <v>271</v>
      </c>
      <c r="BN29">
        <v>806</v>
      </c>
      <c r="BO29">
        <v>401</v>
      </c>
      <c r="BP29">
        <v>264</v>
      </c>
      <c r="BQ29">
        <v>113</v>
      </c>
      <c r="BR29">
        <v>3546</v>
      </c>
      <c r="BS29">
        <v>542</v>
      </c>
      <c r="BT29">
        <v>396</v>
      </c>
      <c r="BU29">
        <v>273</v>
      </c>
      <c r="BV29">
        <v>302</v>
      </c>
      <c r="BW29">
        <v>333</v>
      </c>
      <c r="BX29">
        <v>424</v>
      </c>
      <c r="BY29">
        <v>30</v>
      </c>
      <c r="BZ29">
        <v>30</v>
      </c>
      <c r="CA29">
        <v>638</v>
      </c>
      <c r="CB29">
        <v>134</v>
      </c>
      <c r="CC29">
        <v>197</v>
      </c>
      <c r="CD29">
        <v>247</v>
      </c>
      <c r="CE29">
        <v>3075</v>
      </c>
      <c r="CF29">
        <v>747</v>
      </c>
      <c r="CG29">
        <v>194</v>
      </c>
      <c r="CH29">
        <v>191</v>
      </c>
      <c r="CI29">
        <v>103</v>
      </c>
      <c r="CJ29">
        <v>210</v>
      </c>
      <c r="CK29">
        <v>303</v>
      </c>
      <c r="CL29">
        <v>106</v>
      </c>
      <c r="CM29">
        <v>43</v>
      </c>
      <c r="CN29">
        <v>495</v>
      </c>
      <c r="CO29">
        <v>229</v>
      </c>
      <c r="CP29">
        <v>202</v>
      </c>
      <c r="CQ29">
        <v>252</v>
      </c>
      <c r="CR29">
        <v>3557</v>
      </c>
      <c r="CS29">
        <v>767</v>
      </c>
      <c r="CT29">
        <v>578</v>
      </c>
      <c r="CU29">
        <v>393</v>
      </c>
      <c r="CV29">
        <v>206</v>
      </c>
      <c r="CW29">
        <v>139</v>
      </c>
      <c r="CX29">
        <v>556</v>
      </c>
      <c r="CY29">
        <v>24</v>
      </c>
      <c r="CZ29">
        <v>9</v>
      </c>
      <c r="DA29">
        <v>450</v>
      </c>
      <c r="DB29">
        <v>242</v>
      </c>
      <c r="DC29">
        <v>64</v>
      </c>
      <c r="DD29">
        <v>129</v>
      </c>
      <c r="DE29">
        <v>1794</v>
      </c>
      <c r="DF29">
        <v>51</v>
      </c>
      <c r="DG29">
        <v>65</v>
      </c>
      <c r="DH29">
        <v>291</v>
      </c>
      <c r="DI29">
        <v>233</v>
      </c>
      <c r="DJ29">
        <v>231</v>
      </c>
      <c r="DK29">
        <v>30</v>
      </c>
      <c r="DL29">
        <v>27</v>
      </c>
      <c r="DM29">
        <v>165</v>
      </c>
      <c r="DN29">
        <v>275</v>
      </c>
      <c r="DO29">
        <v>65</v>
      </c>
      <c r="DP29">
        <v>58</v>
      </c>
      <c r="DQ29">
        <v>303</v>
      </c>
      <c r="DR29">
        <v>1084</v>
      </c>
      <c r="DS29">
        <v>0</v>
      </c>
      <c r="DT29">
        <v>89</v>
      </c>
      <c r="DU29">
        <v>207</v>
      </c>
      <c r="DV29">
        <v>137</v>
      </c>
      <c r="DW29">
        <v>70</v>
      </c>
      <c r="DX29">
        <v>123</v>
      </c>
      <c r="DY29">
        <v>0</v>
      </c>
      <c r="DZ29">
        <v>46</v>
      </c>
      <c r="EA29">
        <v>135</v>
      </c>
      <c r="EB29">
        <v>46</v>
      </c>
      <c r="EC29">
        <v>217</v>
      </c>
      <c r="ED29">
        <v>14</v>
      </c>
      <c r="EE29">
        <v>9461</v>
      </c>
      <c r="EF29">
        <v>2068</v>
      </c>
      <c r="EG29">
        <v>1230</v>
      </c>
      <c r="EH29">
        <v>600</v>
      </c>
      <c r="EI29">
        <v>573</v>
      </c>
      <c r="EJ29">
        <v>1044</v>
      </c>
      <c r="EK29">
        <v>589</v>
      </c>
      <c r="EL29">
        <v>335</v>
      </c>
      <c r="EM29">
        <v>540</v>
      </c>
      <c r="EN29">
        <v>205</v>
      </c>
      <c r="EO29">
        <v>392</v>
      </c>
      <c r="EP29">
        <v>587</v>
      </c>
      <c r="EQ29">
        <v>482</v>
      </c>
      <c r="ER29">
        <v>278</v>
      </c>
      <c r="ES29">
        <v>56</v>
      </c>
      <c r="ET29">
        <v>28</v>
      </c>
      <c r="EU29">
        <v>454</v>
      </c>
      <c r="EV29">
        <v>9461</v>
      </c>
      <c r="EW29">
        <v>2855</v>
      </c>
      <c r="EX29">
        <v>6606</v>
      </c>
      <c r="EY29">
        <v>9461</v>
      </c>
      <c r="EZ29">
        <v>1228</v>
      </c>
      <c r="FA29">
        <v>8233</v>
      </c>
      <c r="FB29">
        <v>9461</v>
      </c>
      <c r="FC29">
        <v>6054</v>
      </c>
      <c r="FD29">
        <v>3407</v>
      </c>
      <c r="FE29">
        <v>5020</v>
      </c>
      <c r="FF29">
        <v>13354</v>
      </c>
      <c r="FG29">
        <v>26075</v>
      </c>
      <c r="FH29">
        <v>42298</v>
      </c>
      <c r="FI29">
        <v>126747</v>
      </c>
      <c r="FJ29">
        <v>254275</v>
      </c>
      <c r="FK29">
        <v>29731</v>
      </c>
      <c r="FL29">
        <v>9461</v>
      </c>
      <c r="FM29">
        <v>5968</v>
      </c>
      <c r="FN29">
        <v>2862</v>
      </c>
      <c r="FO29">
        <v>3106</v>
      </c>
      <c r="FP29">
        <v>3493</v>
      </c>
      <c r="FQ29">
        <v>947</v>
      </c>
      <c r="FR29">
        <v>2546</v>
      </c>
      <c r="FS29">
        <v>9461</v>
      </c>
      <c r="FT29">
        <v>3888</v>
      </c>
      <c r="FU29">
        <v>5573</v>
      </c>
      <c r="FV29">
        <v>2.72</v>
      </c>
      <c r="FW29">
        <v>2.87</v>
      </c>
      <c r="FX29">
        <v>2.61</v>
      </c>
      <c r="FY29">
        <v>9461</v>
      </c>
      <c r="FZ29">
        <v>1615</v>
      </c>
      <c r="GA29">
        <v>3808</v>
      </c>
      <c r="GB29">
        <v>8</v>
      </c>
      <c r="GC29">
        <v>240</v>
      </c>
      <c r="GD29">
        <v>0</v>
      </c>
      <c r="GE29">
        <v>3553</v>
      </c>
      <c r="GF29">
        <v>237</v>
      </c>
      <c r="GG29">
        <v>139</v>
      </c>
      <c r="GH29">
        <v>98</v>
      </c>
      <c r="GI29">
        <v>9461</v>
      </c>
      <c r="GJ29">
        <v>3888</v>
      </c>
      <c r="GK29">
        <v>259</v>
      </c>
      <c r="GL29">
        <v>383</v>
      </c>
      <c r="GM29">
        <v>501</v>
      </c>
      <c r="GN29">
        <v>210</v>
      </c>
      <c r="GO29">
        <v>336</v>
      </c>
      <c r="GP29">
        <v>496</v>
      </c>
      <c r="GQ29">
        <v>443</v>
      </c>
      <c r="GR29">
        <v>428</v>
      </c>
      <c r="GS29">
        <v>233</v>
      </c>
      <c r="GT29">
        <v>179</v>
      </c>
      <c r="GU29">
        <v>420</v>
      </c>
      <c r="GV29">
        <v>5573</v>
      </c>
      <c r="GW29">
        <v>595</v>
      </c>
      <c r="GX29">
        <v>831</v>
      </c>
      <c r="GY29">
        <v>729</v>
      </c>
      <c r="GZ29">
        <v>390</v>
      </c>
      <c r="HA29">
        <v>237</v>
      </c>
      <c r="HB29">
        <v>1137</v>
      </c>
      <c r="HC29">
        <v>637</v>
      </c>
      <c r="HD29">
        <v>551</v>
      </c>
      <c r="HE29">
        <v>249</v>
      </c>
      <c r="HF29">
        <v>155</v>
      </c>
      <c r="HG29">
        <v>62</v>
      </c>
      <c r="HH29">
        <v>25798</v>
      </c>
      <c r="HI29">
        <v>5257</v>
      </c>
      <c r="HJ29">
        <v>4269</v>
      </c>
      <c r="HK29">
        <v>2192</v>
      </c>
      <c r="HL29">
        <v>2235</v>
      </c>
      <c r="HM29">
        <v>2618</v>
      </c>
      <c r="HN29">
        <v>745</v>
      </c>
      <c r="HO29">
        <v>8482</v>
      </c>
      <c r="HP29" s="1">
        <v>19133</v>
      </c>
      <c r="HQ29">
        <v>10134</v>
      </c>
      <c r="HR29">
        <v>295</v>
      </c>
      <c r="HS29">
        <v>188</v>
      </c>
      <c r="HT29">
        <v>431</v>
      </c>
      <c r="HU29">
        <v>170</v>
      </c>
      <c r="HV29" s="8">
        <v>5257</v>
      </c>
      <c r="HW29" s="8">
        <v>9526</v>
      </c>
      <c r="HX29" s="8">
        <v>13953</v>
      </c>
      <c r="HY29" s="8">
        <v>17316</v>
      </c>
      <c r="HZ29" s="7">
        <v>0.20377548647181953</v>
      </c>
      <c r="IA29" s="7">
        <f t="shared" si="17"/>
        <v>0.16547794402666874</v>
      </c>
      <c r="IB29" s="7">
        <v>0.36925343049848824</v>
      </c>
      <c r="IC29" s="7">
        <f t="shared" si="0"/>
        <v>0.17160244980231026</v>
      </c>
      <c r="ID29" s="7">
        <f t="shared" si="1"/>
        <v>0.13035894255368632</v>
      </c>
      <c r="IE29" s="7">
        <v>0.54085588030079856</v>
      </c>
      <c r="IF29" s="7">
        <v>0.67121482285448486</v>
      </c>
      <c r="IG29" s="11">
        <f t="shared" si="2"/>
        <v>2065</v>
      </c>
      <c r="IH29" s="11">
        <f t="shared" si="3"/>
        <v>1677</v>
      </c>
      <c r="II29" s="11">
        <f t="shared" si="4"/>
        <v>1739</v>
      </c>
      <c r="IJ29" s="11">
        <f t="shared" si="5"/>
        <v>1321</v>
      </c>
      <c r="IK29" s="11">
        <f t="shared" si="6"/>
        <v>3742</v>
      </c>
      <c r="IL29" s="11">
        <f t="shared" si="7"/>
        <v>5481</v>
      </c>
      <c r="IM29" s="11">
        <f t="shared" si="8"/>
        <v>6802</v>
      </c>
      <c r="IN29" s="15">
        <f t="shared" si="9"/>
        <v>7.8834847675040079E-2</v>
      </c>
      <c r="IO29" s="15">
        <f t="shared" si="10"/>
        <v>7.8834847675040079E-2</v>
      </c>
      <c r="IP29" s="15">
        <f t="shared" si="11"/>
        <v>4.3369597177300795E-2</v>
      </c>
      <c r="IQ29" s="19">
        <f>ROUND('Input data'!$B$5+((FW29-1)*'Input data'!$C$5),0)</f>
        <v>21370</v>
      </c>
      <c r="IR29" s="19">
        <f t="shared" si="12"/>
        <v>8548</v>
      </c>
      <c r="IS29" s="19">
        <f t="shared" si="13"/>
        <v>16028</v>
      </c>
      <c r="IT29" s="19">
        <f t="shared" si="14"/>
        <v>26713</v>
      </c>
      <c r="IU29" s="19">
        <f t="shared" si="15"/>
        <v>37398</v>
      </c>
      <c r="IV29" s="26">
        <f>('Input data'!$B$12*12)/'PWD zips'!IR29</f>
        <v>9.7299953205428169E-2</v>
      </c>
      <c r="IW29" s="26">
        <f>('Input data'!$B$12*12)/'PWD zips'!IS29</f>
        <v>5.189168954329923E-2</v>
      </c>
      <c r="IX29" s="26">
        <f>('Input data'!$B$12*12)/'PWD zips'!IT29</f>
        <v>3.1135402238610416E-2</v>
      </c>
      <c r="IY29" s="26">
        <f>('Input data'!$B$12*12)/'PWD zips'!IU29</f>
        <v>2.2239691962137015E-2</v>
      </c>
      <c r="IZ29" s="27">
        <f>('Input data'!$B$13*12)/'PWD zips'!IR29</f>
        <v>0.10875526438933084</v>
      </c>
      <c r="JA29" s="27">
        <f>('Input data'!$B$13*12)/'PWD zips'!IS29</f>
        <v>5.800099825305715E-2</v>
      </c>
      <c r="JB29" s="27">
        <f>('Input data'!$B$13*12)/'PWD zips'!IT29</f>
        <v>3.4801033204806646E-2</v>
      </c>
      <c r="JC29" s="27">
        <f>('Input data'!$B$13*12)/'PWD zips'!IU29</f>
        <v>2.485801379752928E-2</v>
      </c>
      <c r="JD29" s="28">
        <f>('Input data'!$B$14*12)/'PWD zips'!IR29</f>
        <v>0.11781001403837155</v>
      </c>
      <c r="JE29" s="28">
        <f>('Input data'!$B$14*12)/'PWD zips'!IS29</f>
        <v>6.283004741702021E-2</v>
      </c>
      <c r="JF29" s="28">
        <f>('Input data'!$B$14*12)/'PWD zips'!IT29</f>
        <v>3.7698498858233814E-2</v>
      </c>
      <c r="JG29" s="28">
        <f>('Input data'!$B$14*12)/'PWD zips'!IU29</f>
        <v>2.6927643189475371E-2</v>
      </c>
    </row>
    <row r="30" spans="1:267" x14ac:dyDescent="0.25">
      <c r="A30" s="1">
        <v>19134</v>
      </c>
      <c r="B30" s="1">
        <f t="shared" si="16"/>
        <v>0</v>
      </c>
      <c r="C30" t="s">
        <v>159</v>
      </c>
      <c r="D30">
        <v>19134</v>
      </c>
      <c r="E30">
        <v>59230</v>
      </c>
      <c r="F30">
        <v>5372</v>
      </c>
      <c r="G30">
        <v>1604</v>
      </c>
      <c r="H30">
        <v>398</v>
      </c>
      <c r="I30">
        <v>661</v>
      </c>
      <c r="J30">
        <v>812</v>
      </c>
      <c r="K30">
        <v>158</v>
      </c>
      <c r="L30">
        <v>393</v>
      </c>
      <c r="M30">
        <v>218</v>
      </c>
      <c r="N30">
        <v>100</v>
      </c>
      <c r="O30">
        <v>339</v>
      </c>
      <c r="P30">
        <v>292</v>
      </c>
      <c r="Q30">
        <v>159</v>
      </c>
      <c r="R30">
        <v>238</v>
      </c>
      <c r="S30">
        <v>5685</v>
      </c>
      <c r="T30">
        <v>1844</v>
      </c>
      <c r="U30">
        <v>457</v>
      </c>
      <c r="V30">
        <v>752</v>
      </c>
      <c r="W30">
        <v>532</v>
      </c>
      <c r="X30">
        <v>276</v>
      </c>
      <c r="Y30">
        <v>495</v>
      </c>
      <c r="Z30">
        <v>299</v>
      </c>
      <c r="AA30">
        <v>64</v>
      </c>
      <c r="AB30">
        <v>316</v>
      </c>
      <c r="AC30">
        <v>117</v>
      </c>
      <c r="AD30">
        <v>240</v>
      </c>
      <c r="AE30">
        <v>6083</v>
      </c>
      <c r="AF30">
        <v>1375</v>
      </c>
      <c r="AG30">
        <v>1724</v>
      </c>
      <c r="AH30">
        <v>751</v>
      </c>
      <c r="AI30">
        <v>559</v>
      </c>
      <c r="AJ30">
        <v>97</v>
      </c>
      <c r="AK30">
        <v>130</v>
      </c>
      <c r="AL30">
        <v>250</v>
      </c>
      <c r="AM30">
        <v>15</v>
      </c>
      <c r="AN30">
        <v>643</v>
      </c>
      <c r="AO30">
        <v>425</v>
      </c>
      <c r="AP30">
        <v>71</v>
      </c>
      <c r="AQ30">
        <v>43</v>
      </c>
      <c r="AR30">
        <v>5588</v>
      </c>
      <c r="AS30">
        <v>679</v>
      </c>
      <c r="AT30">
        <v>650</v>
      </c>
      <c r="AU30">
        <v>862</v>
      </c>
      <c r="AV30">
        <v>458</v>
      </c>
      <c r="AW30">
        <v>286</v>
      </c>
      <c r="AX30">
        <v>121</v>
      </c>
      <c r="AY30">
        <v>40</v>
      </c>
      <c r="AZ30">
        <v>166</v>
      </c>
      <c r="BA30">
        <v>1104</v>
      </c>
      <c r="BB30">
        <v>368</v>
      </c>
      <c r="BC30">
        <v>573</v>
      </c>
      <c r="BD30">
        <v>281</v>
      </c>
      <c r="BE30">
        <v>9284</v>
      </c>
      <c r="BF30">
        <v>1353</v>
      </c>
      <c r="BG30">
        <v>538</v>
      </c>
      <c r="BH30">
        <v>360</v>
      </c>
      <c r="BI30">
        <v>521</v>
      </c>
      <c r="BJ30">
        <v>468</v>
      </c>
      <c r="BK30">
        <v>899</v>
      </c>
      <c r="BL30">
        <v>242</v>
      </c>
      <c r="BM30">
        <v>171</v>
      </c>
      <c r="BN30">
        <v>1348</v>
      </c>
      <c r="BO30">
        <v>1148</v>
      </c>
      <c r="BP30">
        <v>893</v>
      </c>
      <c r="BQ30">
        <v>1343</v>
      </c>
      <c r="BR30">
        <v>7159</v>
      </c>
      <c r="BS30">
        <v>1254</v>
      </c>
      <c r="BT30">
        <v>997</v>
      </c>
      <c r="BU30">
        <v>507</v>
      </c>
      <c r="BV30">
        <v>545</v>
      </c>
      <c r="BW30">
        <v>338</v>
      </c>
      <c r="BX30">
        <v>208</v>
      </c>
      <c r="BY30">
        <v>175</v>
      </c>
      <c r="BZ30">
        <v>54</v>
      </c>
      <c r="CA30">
        <v>859</v>
      </c>
      <c r="CB30">
        <v>955</v>
      </c>
      <c r="CC30">
        <v>215</v>
      </c>
      <c r="CD30">
        <v>1052</v>
      </c>
      <c r="CE30">
        <v>7678</v>
      </c>
      <c r="CF30">
        <v>1094</v>
      </c>
      <c r="CG30">
        <v>946</v>
      </c>
      <c r="CH30">
        <v>498</v>
      </c>
      <c r="CI30">
        <v>350</v>
      </c>
      <c r="CJ30">
        <v>227</v>
      </c>
      <c r="CK30">
        <v>311</v>
      </c>
      <c r="CL30">
        <v>129</v>
      </c>
      <c r="CM30">
        <v>147</v>
      </c>
      <c r="CN30">
        <v>1229</v>
      </c>
      <c r="CO30">
        <v>801</v>
      </c>
      <c r="CP30">
        <v>630</v>
      </c>
      <c r="CQ30">
        <v>1316</v>
      </c>
      <c r="CR30">
        <v>6938</v>
      </c>
      <c r="CS30">
        <v>1006</v>
      </c>
      <c r="CT30">
        <v>1136</v>
      </c>
      <c r="CU30">
        <v>641</v>
      </c>
      <c r="CV30">
        <v>206</v>
      </c>
      <c r="CW30">
        <v>386</v>
      </c>
      <c r="CX30">
        <v>344</v>
      </c>
      <c r="CY30">
        <v>72</v>
      </c>
      <c r="CZ30">
        <v>212</v>
      </c>
      <c r="DA30">
        <v>1007</v>
      </c>
      <c r="DB30">
        <v>641</v>
      </c>
      <c r="DC30">
        <v>445</v>
      </c>
      <c r="DD30">
        <v>842</v>
      </c>
      <c r="DE30">
        <v>3391</v>
      </c>
      <c r="DF30">
        <v>49</v>
      </c>
      <c r="DG30">
        <v>188</v>
      </c>
      <c r="DH30">
        <v>347</v>
      </c>
      <c r="DI30">
        <v>256</v>
      </c>
      <c r="DJ30">
        <v>72</v>
      </c>
      <c r="DK30">
        <v>97</v>
      </c>
      <c r="DL30">
        <v>112</v>
      </c>
      <c r="DM30">
        <v>28</v>
      </c>
      <c r="DN30">
        <v>849</v>
      </c>
      <c r="DO30">
        <v>662</v>
      </c>
      <c r="DP30">
        <v>298</v>
      </c>
      <c r="DQ30">
        <v>433</v>
      </c>
      <c r="DR30">
        <v>2052</v>
      </c>
      <c r="DS30">
        <v>287</v>
      </c>
      <c r="DT30">
        <v>251</v>
      </c>
      <c r="DU30">
        <v>136</v>
      </c>
      <c r="DV30">
        <v>213</v>
      </c>
      <c r="DW30">
        <v>248</v>
      </c>
      <c r="DX30">
        <v>103</v>
      </c>
      <c r="DY30">
        <v>49</v>
      </c>
      <c r="DZ30">
        <v>45</v>
      </c>
      <c r="EA30">
        <v>388</v>
      </c>
      <c r="EB30">
        <v>137</v>
      </c>
      <c r="EC30">
        <v>57</v>
      </c>
      <c r="ED30">
        <v>138</v>
      </c>
      <c r="EE30">
        <v>21942</v>
      </c>
      <c r="EF30">
        <v>3165</v>
      </c>
      <c r="EG30">
        <v>2167</v>
      </c>
      <c r="EH30">
        <v>1529</v>
      </c>
      <c r="EI30">
        <v>1500</v>
      </c>
      <c r="EJ30">
        <v>1135</v>
      </c>
      <c r="EK30">
        <v>841</v>
      </c>
      <c r="EL30">
        <v>1279</v>
      </c>
      <c r="EM30">
        <v>1053</v>
      </c>
      <c r="EN30">
        <v>784</v>
      </c>
      <c r="EO30">
        <v>1678</v>
      </c>
      <c r="EP30">
        <v>2188</v>
      </c>
      <c r="EQ30">
        <v>1990</v>
      </c>
      <c r="ER30">
        <v>1203</v>
      </c>
      <c r="ES30">
        <v>769</v>
      </c>
      <c r="ET30">
        <v>388</v>
      </c>
      <c r="EU30">
        <v>273</v>
      </c>
      <c r="EV30">
        <v>21942</v>
      </c>
      <c r="EW30">
        <v>4251</v>
      </c>
      <c r="EX30">
        <v>17691</v>
      </c>
      <c r="EY30">
        <v>21942</v>
      </c>
      <c r="EZ30">
        <v>1763</v>
      </c>
      <c r="FA30">
        <v>20179</v>
      </c>
      <c r="FB30">
        <v>21942</v>
      </c>
      <c r="FC30">
        <v>9863</v>
      </c>
      <c r="FD30">
        <v>12079</v>
      </c>
      <c r="FE30">
        <v>6812</v>
      </c>
      <c r="FF30">
        <v>19012</v>
      </c>
      <c r="FG30">
        <v>37364</v>
      </c>
      <c r="FH30">
        <v>62544</v>
      </c>
      <c r="FI30">
        <v>124955</v>
      </c>
      <c r="FJ30">
        <v>193930</v>
      </c>
      <c r="FK30">
        <v>34665</v>
      </c>
      <c r="FL30">
        <v>21942</v>
      </c>
      <c r="FM30">
        <v>9743</v>
      </c>
      <c r="FN30">
        <v>5893</v>
      </c>
      <c r="FO30">
        <v>3850</v>
      </c>
      <c r="FP30">
        <v>12199</v>
      </c>
      <c r="FQ30">
        <v>1696</v>
      </c>
      <c r="FR30">
        <v>10503</v>
      </c>
      <c r="FS30">
        <v>21942</v>
      </c>
      <c r="FT30">
        <v>12118</v>
      </c>
      <c r="FU30">
        <v>9824</v>
      </c>
      <c r="FV30">
        <v>2.69</v>
      </c>
      <c r="FW30">
        <v>2.69</v>
      </c>
      <c r="FX30">
        <v>2.7</v>
      </c>
      <c r="FY30">
        <v>21942</v>
      </c>
      <c r="FZ30">
        <v>9966</v>
      </c>
      <c r="GA30">
        <v>3364</v>
      </c>
      <c r="GB30">
        <v>187</v>
      </c>
      <c r="GC30">
        <v>396</v>
      </c>
      <c r="GD30">
        <v>13</v>
      </c>
      <c r="GE30">
        <v>5988</v>
      </c>
      <c r="GF30">
        <v>2028</v>
      </c>
      <c r="GG30">
        <v>1274</v>
      </c>
      <c r="GH30">
        <v>754</v>
      </c>
      <c r="GI30">
        <v>21942</v>
      </c>
      <c r="GJ30">
        <v>12118</v>
      </c>
      <c r="GK30">
        <v>707</v>
      </c>
      <c r="GL30">
        <v>756</v>
      </c>
      <c r="GM30">
        <v>910</v>
      </c>
      <c r="GN30">
        <v>770</v>
      </c>
      <c r="GO30">
        <v>985</v>
      </c>
      <c r="GP30">
        <v>909</v>
      </c>
      <c r="GQ30">
        <v>1645</v>
      </c>
      <c r="GR30">
        <v>1977</v>
      </c>
      <c r="GS30">
        <v>1538</v>
      </c>
      <c r="GT30">
        <v>1385</v>
      </c>
      <c r="GU30">
        <v>536</v>
      </c>
      <c r="GV30">
        <v>9824</v>
      </c>
      <c r="GW30">
        <v>560</v>
      </c>
      <c r="GX30">
        <v>1142</v>
      </c>
      <c r="GY30">
        <v>1257</v>
      </c>
      <c r="GZ30">
        <v>759</v>
      </c>
      <c r="HA30">
        <v>515</v>
      </c>
      <c r="HB30">
        <v>1067</v>
      </c>
      <c r="HC30">
        <v>1471</v>
      </c>
      <c r="HD30">
        <v>1889</v>
      </c>
      <c r="HE30">
        <v>452</v>
      </c>
      <c r="HF30">
        <v>587</v>
      </c>
      <c r="HG30">
        <v>125</v>
      </c>
      <c r="HH30">
        <v>59230</v>
      </c>
      <c r="HI30">
        <v>10545</v>
      </c>
      <c r="HJ30">
        <v>12800</v>
      </c>
      <c r="HK30">
        <v>4452</v>
      </c>
      <c r="HL30">
        <v>2556</v>
      </c>
      <c r="HM30">
        <v>4687</v>
      </c>
      <c r="HN30">
        <v>1002</v>
      </c>
      <c r="HO30">
        <v>23188</v>
      </c>
      <c r="HP30" s="1">
        <v>19134</v>
      </c>
      <c r="HQ30">
        <v>22496</v>
      </c>
      <c r="HR30">
        <v>576</v>
      </c>
      <c r="HS30">
        <v>177</v>
      </c>
      <c r="HT30">
        <v>626</v>
      </c>
      <c r="HU30">
        <v>258</v>
      </c>
      <c r="HV30" s="8">
        <v>10545</v>
      </c>
      <c r="HW30" s="8">
        <v>23345</v>
      </c>
      <c r="HX30" s="8">
        <v>30353</v>
      </c>
      <c r="HY30" s="8">
        <v>36042</v>
      </c>
      <c r="HZ30" s="7">
        <v>0.17803477967246328</v>
      </c>
      <c r="IA30" s="7">
        <f t="shared" si="17"/>
        <v>0.21610670268445045</v>
      </c>
      <c r="IB30" s="7">
        <v>0.39414148235691371</v>
      </c>
      <c r="IC30" s="7">
        <f t="shared" si="0"/>
        <v>0.11831841971973663</v>
      </c>
      <c r="ID30" s="7">
        <f t="shared" si="1"/>
        <v>9.604929934154989E-2</v>
      </c>
      <c r="IE30" s="7">
        <v>0.51245990207665038</v>
      </c>
      <c r="IF30" s="7">
        <v>0.6085092014182002</v>
      </c>
      <c r="IG30" s="11">
        <f t="shared" si="2"/>
        <v>4005</v>
      </c>
      <c r="IH30" s="11">
        <f t="shared" si="3"/>
        <v>4862</v>
      </c>
      <c r="II30" s="11">
        <f t="shared" si="4"/>
        <v>2662</v>
      </c>
      <c r="IJ30" s="11">
        <f t="shared" si="5"/>
        <v>2161</v>
      </c>
      <c r="IK30" s="11">
        <f t="shared" si="6"/>
        <v>8867</v>
      </c>
      <c r="IL30" s="11">
        <f t="shared" si="7"/>
        <v>11528</v>
      </c>
      <c r="IM30" s="11">
        <f t="shared" si="8"/>
        <v>13689</v>
      </c>
      <c r="IN30" s="15">
        <f t="shared" si="9"/>
        <v>6.4959963911131166E-2</v>
      </c>
      <c r="IO30" s="15">
        <f t="shared" si="10"/>
        <v>6.4959963911131166E-2</v>
      </c>
      <c r="IP30" s="15">
        <f t="shared" si="11"/>
        <v>4.2077580539119003E-2</v>
      </c>
      <c r="IQ30" s="19">
        <f>ROUND('Input data'!$B$5+((FW30-1)*'Input data'!$C$5),0)</f>
        <v>20553</v>
      </c>
      <c r="IR30" s="19">
        <f t="shared" si="12"/>
        <v>8221</v>
      </c>
      <c r="IS30" s="19">
        <f t="shared" si="13"/>
        <v>15415</v>
      </c>
      <c r="IT30" s="19">
        <f t="shared" si="14"/>
        <v>25691</v>
      </c>
      <c r="IU30" s="19">
        <f t="shared" si="15"/>
        <v>35968</v>
      </c>
      <c r="IV30" s="26">
        <f>('Input data'!$B$12*12)/'PWD zips'!IR30</f>
        <v>0.10117017394477558</v>
      </c>
      <c r="IW30" s="26">
        <f>('Input data'!$B$12*12)/'PWD zips'!IS30</f>
        <v>5.3955238404151805E-2</v>
      </c>
      <c r="IX30" s="26">
        <f>('Input data'!$B$12*12)/'PWD zips'!IT30</f>
        <v>3.2373983106924603E-2</v>
      </c>
      <c r="IY30" s="26">
        <f>('Input data'!$B$12*12)/'PWD zips'!IU30</f>
        <v>2.3123887900355872E-2</v>
      </c>
      <c r="IZ30" s="27">
        <f>('Input data'!$B$13*12)/'PWD zips'!IR30</f>
        <v>0.11308113368203382</v>
      </c>
      <c r="JA30" s="27">
        <f>('Input data'!$B$13*12)/'PWD zips'!IS30</f>
        <v>6.0307492701913719E-2</v>
      </c>
      <c r="JB30" s="27">
        <f>('Input data'!$B$13*12)/'PWD zips'!IT30</f>
        <v>3.6185434587988008E-2</v>
      </c>
      <c r="JC30" s="27">
        <f>('Input data'!$B$13*12)/'PWD zips'!IU30</f>
        <v>2.5846307829181493E-2</v>
      </c>
      <c r="JD30" s="28">
        <f>('Input data'!$B$14*12)/'PWD zips'!IR30</f>
        <v>0.12249604670964602</v>
      </c>
      <c r="JE30" s="28">
        <f>('Input data'!$B$14*12)/'PWD zips'!IS30</f>
        <v>6.5328576062277002E-2</v>
      </c>
      <c r="JF30" s="28">
        <f>('Input data'!$B$14*12)/'PWD zips'!IT30</f>
        <v>3.9198162780740335E-2</v>
      </c>
      <c r="JG30" s="28">
        <f>('Input data'!$B$14*12)/'PWD zips'!IU30</f>
        <v>2.7998220640569393E-2</v>
      </c>
    </row>
    <row r="31" spans="1:267" x14ac:dyDescent="0.25">
      <c r="A31" s="1">
        <v>19135</v>
      </c>
      <c r="B31" s="1">
        <f t="shared" si="16"/>
        <v>0</v>
      </c>
      <c r="C31" t="s">
        <v>160</v>
      </c>
      <c r="D31">
        <v>19135</v>
      </c>
      <c r="E31">
        <v>36118</v>
      </c>
      <c r="F31">
        <v>3458</v>
      </c>
      <c r="G31">
        <v>484</v>
      </c>
      <c r="H31">
        <v>138</v>
      </c>
      <c r="I31">
        <v>273</v>
      </c>
      <c r="J31">
        <v>404</v>
      </c>
      <c r="K31">
        <v>117</v>
      </c>
      <c r="L31">
        <v>311</v>
      </c>
      <c r="M31">
        <v>159</v>
      </c>
      <c r="N31">
        <v>6</v>
      </c>
      <c r="O31">
        <v>946</v>
      </c>
      <c r="P31">
        <v>483</v>
      </c>
      <c r="Q31">
        <v>70</v>
      </c>
      <c r="R31">
        <v>67</v>
      </c>
      <c r="S31">
        <v>4211</v>
      </c>
      <c r="T31">
        <v>652</v>
      </c>
      <c r="U31">
        <v>370</v>
      </c>
      <c r="V31">
        <v>229</v>
      </c>
      <c r="W31">
        <v>642</v>
      </c>
      <c r="X31">
        <v>73</v>
      </c>
      <c r="Y31">
        <v>158</v>
      </c>
      <c r="Z31">
        <v>122</v>
      </c>
      <c r="AA31">
        <v>41</v>
      </c>
      <c r="AB31">
        <v>484</v>
      </c>
      <c r="AC31">
        <v>318</v>
      </c>
      <c r="AD31">
        <v>235</v>
      </c>
      <c r="AE31">
        <v>3195</v>
      </c>
      <c r="AF31">
        <v>547</v>
      </c>
      <c r="AG31">
        <v>319</v>
      </c>
      <c r="AH31">
        <v>133</v>
      </c>
      <c r="AI31">
        <v>306</v>
      </c>
      <c r="AJ31">
        <v>145</v>
      </c>
      <c r="AK31">
        <v>169</v>
      </c>
      <c r="AL31">
        <v>123</v>
      </c>
      <c r="AM31">
        <v>123</v>
      </c>
      <c r="AN31">
        <v>502</v>
      </c>
      <c r="AO31">
        <v>442</v>
      </c>
      <c r="AP31">
        <v>164</v>
      </c>
      <c r="AQ31">
        <v>222</v>
      </c>
      <c r="AR31">
        <v>2573</v>
      </c>
      <c r="AS31">
        <v>104</v>
      </c>
      <c r="AT31">
        <v>407</v>
      </c>
      <c r="AU31">
        <v>126</v>
      </c>
      <c r="AV31">
        <v>164</v>
      </c>
      <c r="AW31">
        <v>76</v>
      </c>
      <c r="AX31">
        <v>87</v>
      </c>
      <c r="AY31">
        <v>57</v>
      </c>
      <c r="AZ31">
        <v>99</v>
      </c>
      <c r="BA31">
        <v>779</v>
      </c>
      <c r="BB31">
        <v>211</v>
      </c>
      <c r="BC31">
        <v>181</v>
      </c>
      <c r="BD31">
        <v>282</v>
      </c>
      <c r="BE31">
        <v>6091</v>
      </c>
      <c r="BF31">
        <v>803</v>
      </c>
      <c r="BG31">
        <v>225</v>
      </c>
      <c r="BH31">
        <v>336</v>
      </c>
      <c r="BI31">
        <v>287</v>
      </c>
      <c r="BJ31">
        <v>115</v>
      </c>
      <c r="BK31">
        <v>323</v>
      </c>
      <c r="BL31">
        <v>98</v>
      </c>
      <c r="BM31">
        <v>110</v>
      </c>
      <c r="BN31">
        <v>1345</v>
      </c>
      <c r="BO31">
        <v>863</v>
      </c>
      <c r="BP31">
        <v>613</v>
      </c>
      <c r="BQ31">
        <v>973</v>
      </c>
      <c r="BR31">
        <v>4901</v>
      </c>
      <c r="BS31">
        <v>964</v>
      </c>
      <c r="BT31">
        <v>564</v>
      </c>
      <c r="BU31">
        <v>94</v>
      </c>
      <c r="BV31">
        <v>195</v>
      </c>
      <c r="BW31">
        <v>282</v>
      </c>
      <c r="BX31">
        <v>362</v>
      </c>
      <c r="BY31">
        <v>115</v>
      </c>
      <c r="BZ31">
        <v>120</v>
      </c>
      <c r="CA31">
        <v>708</v>
      </c>
      <c r="CB31">
        <v>659</v>
      </c>
      <c r="CC31">
        <v>261</v>
      </c>
      <c r="CD31">
        <v>577</v>
      </c>
      <c r="CE31">
        <v>4205</v>
      </c>
      <c r="CF31">
        <v>413</v>
      </c>
      <c r="CG31">
        <v>201</v>
      </c>
      <c r="CH31">
        <v>189</v>
      </c>
      <c r="CI31">
        <v>278</v>
      </c>
      <c r="CJ31">
        <v>45</v>
      </c>
      <c r="CK31">
        <v>220</v>
      </c>
      <c r="CL31">
        <v>105</v>
      </c>
      <c r="CM31">
        <v>67</v>
      </c>
      <c r="CN31">
        <v>1246</v>
      </c>
      <c r="CO31">
        <v>558</v>
      </c>
      <c r="CP31">
        <v>272</v>
      </c>
      <c r="CQ31">
        <v>611</v>
      </c>
      <c r="CR31">
        <v>4105</v>
      </c>
      <c r="CS31">
        <v>111</v>
      </c>
      <c r="CT31">
        <v>351</v>
      </c>
      <c r="CU31">
        <v>184</v>
      </c>
      <c r="CV31">
        <v>161</v>
      </c>
      <c r="CW31">
        <v>106</v>
      </c>
      <c r="CX31">
        <v>287</v>
      </c>
      <c r="CY31">
        <v>157</v>
      </c>
      <c r="CZ31">
        <v>152</v>
      </c>
      <c r="DA31">
        <v>627</v>
      </c>
      <c r="DB31">
        <v>465</v>
      </c>
      <c r="DC31">
        <v>471</v>
      </c>
      <c r="DD31">
        <v>1033</v>
      </c>
      <c r="DE31">
        <v>2225</v>
      </c>
      <c r="DF31">
        <v>186</v>
      </c>
      <c r="DG31">
        <v>52</v>
      </c>
      <c r="DH31">
        <v>88</v>
      </c>
      <c r="DI31">
        <v>15</v>
      </c>
      <c r="DJ31">
        <v>136</v>
      </c>
      <c r="DK31">
        <v>333</v>
      </c>
      <c r="DL31">
        <v>13</v>
      </c>
      <c r="DM31">
        <v>26</v>
      </c>
      <c r="DN31">
        <v>489</v>
      </c>
      <c r="DO31">
        <v>284</v>
      </c>
      <c r="DP31">
        <v>164</v>
      </c>
      <c r="DQ31">
        <v>439</v>
      </c>
      <c r="DR31">
        <v>1154</v>
      </c>
      <c r="DS31">
        <v>127</v>
      </c>
      <c r="DT31">
        <v>66</v>
      </c>
      <c r="DU31">
        <v>91</v>
      </c>
      <c r="DV31">
        <v>135</v>
      </c>
      <c r="DW31">
        <v>61</v>
      </c>
      <c r="DX31">
        <v>42</v>
      </c>
      <c r="DY31">
        <v>91</v>
      </c>
      <c r="DZ31">
        <v>0</v>
      </c>
      <c r="EA31">
        <v>239</v>
      </c>
      <c r="EB31">
        <v>105</v>
      </c>
      <c r="EC31">
        <v>184</v>
      </c>
      <c r="ED31">
        <v>13</v>
      </c>
      <c r="EE31">
        <v>13379</v>
      </c>
      <c r="EF31">
        <v>1466</v>
      </c>
      <c r="EG31">
        <v>1089</v>
      </c>
      <c r="EH31">
        <v>603</v>
      </c>
      <c r="EI31">
        <v>656</v>
      </c>
      <c r="EJ31">
        <v>391</v>
      </c>
      <c r="EK31">
        <v>594</v>
      </c>
      <c r="EL31">
        <v>671</v>
      </c>
      <c r="EM31">
        <v>909</v>
      </c>
      <c r="EN31">
        <v>873</v>
      </c>
      <c r="EO31">
        <v>1239</v>
      </c>
      <c r="EP31">
        <v>903</v>
      </c>
      <c r="EQ31">
        <v>1590</v>
      </c>
      <c r="ER31">
        <v>1109</v>
      </c>
      <c r="ES31">
        <v>558</v>
      </c>
      <c r="ET31">
        <v>306</v>
      </c>
      <c r="EU31">
        <v>422</v>
      </c>
      <c r="EV31">
        <v>13379</v>
      </c>
      <c r="EW31">
        <v>1379</v>
      </c>
      <c r="EX31">
        <v>12000</v>
      </c>
      <c r="EY31">
        <v>13379</v>
      </c>
      <c r="EZ31">
        <v>913</v>
      </c>
      <c r="FA31">
        <v>12466</v>
      </c>
      <c r="FB31">
        <v>13379</v>
      </c>
      <c r="FC31">
        <v>4377</v>
      </c>
      <c r="FD31">
        <v>9002</v>
      </c>
      <c r="FE31">
        <v>7964</v>
      </c>
      <c r="FF31">
        <v>27474</v>
      </c>
      <c r="FG31">
        <v>47305</v>
      </c>
      <c r="FH31">
        <v>74200</v>
      </c>
      <c r="FI31">
        <v>168178</v>
      </c>
      <c r="FJ31">
        <v>317257</v>
      </c>
      <c r="FK31">
        <v>47822</v>
      </c>
      <c r="FL31">
        <v>13379</v>
      </c>
      <c r="FM31">
        <v>4216</v>
      </c>
      <c r="FN31">
        <v>1871</v>
      </c>
      <c r="FO31">
        <v>2345</v>
      </c>
      <c r="FP31">
        <v>9163</v>
      </c>
      <c r="FQ31">
        <v>1396</v>
      </c>
      <c r="FR31">
        <v>7767</v>
      </c>
      <c r="FS31">
        <v>13379</v>
      </c>
      <c r="FT31">
        <v>7983</v>
      </c>
      <c r="FU31">
        <v>5396</v>
      </c>
      <c r="FV31">
        <v>2.71</v>
      </c>
      <c r="FW31">
        <v>2.69</v>
      </c>
      <c r="FX31">
        <v>2.74</v>
      </c>
      <c r="FY31">
        <v>13379</v>
      </c>
      <c r="FZ31">
        <v>7296</v>
      </c>
      <c r="GA31">
        <v>2856</v>
      </c>
      <c r="GB31">
        <v>30</v>
      </c>
      <c r="GC31">
        <v>679</v>
      </c>
      <c r="GD31">
        <v>0</v>
      </c>
      <c r="GE31">
        <v>1454</v>
      </c>
      <c r="GF31">
        <v>1064</v>
      </c>
      <c r="GG31">
        <v>345</v>
      </c>
      <c r="GH31">
        <v>719</v>
      </c>
      <c r="GI31">
        <v>13379</v>
      </c>
      <c r="GJ31">
        <v>7983</v>
      </c>
      <c r="GK31">
        <v>306</v>
      </c>
      <c r="GL31">
        <v>148</v>
      </c>
      <c r="GM31">
        <v>418</v>
      </c>
      <c r="GN31">
        <v>196</v>
      </c>
      <c r="GO31">
        <v>440</v>
      </c>
      <c r="GP31">
        <v>593</v>
      </c>
      <c r="GQ31">
        <v>1289</v>
      </c>
      <c r="GR31">
        <v>1301</v>
      </c>
      <c r="GS31">
        <v>1126</v>
      </c>
      <c r="GT31">
        <v>1478</v>
      </c>
      <c r="GU31">
        <v>688</v>
      </c>
      <c r="GV31">
        <v>5396</v>
      </c>
      <c r="GW31">
        <v>538</v>
      </c>
      <c r="GX31">
        <v>474</v>
      </c>
      <c r="GY31">
        <v>671</v>
      </c>
      <c r="GZ31">
        <v>407</v>
      </c>
      <c r="HA31">
        <v>216</v>
      </c>
      <c r="HB31">
        <v>392</v>
      </c>
      <c r="HC31">
        <v>1164</v>
      </c>
      <c r="HD31">
        <v>841</v>
      </c>
      <c r="HE31">
        <v>464</v>
      </c>
      <c r="HF31">
        <v>189</v>
      </c>
      <c r="HG31">
        <v>40</v>
      </c>
      <c r="HH31">
        <v>36118</v>
      </c>
      <c r="HI31">
        <v>4391</v>
      </c>
      <c r="HJ31">
        <v>4436</v>
      </c>
      <c r="HK31">
        <v>2587</v>
      </c>
      <c r="HL31">
        <v>1156</v>
      </c>
      <c r="HM31">
        <v>3332</v>
      </c>
      <c r="HN31">
        <v>744</v>
      </c>
      <c r="HO31">
        <v>19472</v>
      </c>
      <c r="HP31" s="1">
        <v>19135</v>
      </c>
      <c r="HQ31">
        <v>11123</v>
      </c>
      <c r="HR31">
        <v>311</v>
      </c>
      <c r="HS31">
        <v>68</v>
      </c>
      <c r="HT31">
        <v>306</v>
      </c>
      <c r="HU31">
        <v>92</v>
      </c>
      <c r="HV31" s="8">
        <v>4391</v>
      </c>
      <c r="HW31" s="8">
        <v>8827</v>
      </c>
      <c r="HX31" s="8">
        <v>12570</v>
      </c>
      <c r="HY31" s="8">
        <v>16646</v>
      </c>
      <c r="HZ31" s="7">
        <v>0.12157373054986434</v>
      </c>
      <c r="IA31" s="7">
        <f t="shared" si="17"/>
        <v>0.12281964671355003</v>
      </c>
      <c r="IB31" s="7">
        <v>0.24439337726341437</v>
      </c>
      <c r="IC31" s="7">
        <f t="shared" si="0"/>
        <v>0.1036325377927903</v>
      </c>
      <c r="ID31" s="7">
        <f t="shared" si="1"/>
        <v>0.11285231740406446</v>
      </c>
      <c r="IE31" s="7">
        <v>0.34802591505620467</v>
      </c>
      <c r="IF31" s="7">
        <v>0.4608782324602691</v>
      </c>
      <c r="IG31" s="11">
        <f t="shared" si="2"/>
        <v>1352</v>
      </c>
      <c r="IH31" s="11">
        <f t="shared" si="3"/>
        <v>1366</v>
      </c>
      <c r="II31" s="11">
        <f t="shared" si="4"/>
        <v>1153</v>
      </c>
      <c r="IJ31" s="11">
        <f t="shared" si="5"/>
        <v>1255</v>
      </c>
      <c r="IK31" s="11">
        <f t="shared" si="6"/>
        <v>2718</v>
      </c>
      <c r="IL31" s="11">
        <f t="shared" si="7"/>
        <v>3871</v>
      </c>
      <c r="IM31" s="11">
        <f t="shared" si="8"/>
        <v>5126</v>
      </c>
      <c r="IN31" s="15">
        <f t="shared" si="9"/>
        <v>0.1144223693892568</v>
      </c>
      <c r="IO31" s="15">
        <f t="shared" si="10"/>
        <v>0.1144223693892568</v>
      </c>
      <c r="IP31" s="15">
        <f t="shared" si="11"/>
        <v>6.0671088568084279E-2</v>
      </c>
      <c r="IQ31" s="19">
        <f>ROUND('Input data'!$B$5+((FW31-1)*'Input data'!$C$5),0)</f>
        <v>20553</v>
      </c>
      <c r="IR31" s="19">
        <f t="shared" si="12"/>
        <v>8221</v>
      </c>
      <c r="IS31" s="19">
        <f t="shared" si="13"/>
        <v>15415</v>
      </c>
      <c r="IT31" s="19">
        <f t="shared" si="14"/>
        <v>25691</v>
      </c>
      <c r="IU31" s="19">
        <f t="shared" si="15"/>
        <v>35968</v>
      </c>
      <c r="IV31" s="26">
        <f>('Input data'!$B$12*12)/'PWD zips'!IR31</f>
        <v>0.10117017394477558</v>
      </c>
      <c r="IW31" s="26">
        <f>('Input data'!$B$12*12)/'PWD zips'!IS31</f>
        <v>5.3955238404151805E-2</v>
      </c>
      <c r="IX31" s="26">
        <f>('Input data'!$B$12*12)/'PWD zips'!IT31</f>
        <v>3.2373983106924603E-2</v>
      </c>
      <c r="IY31" s="26">
        <f>('Input data'!$B$12*12)/'PWD zips'!IU31</f>
        <v>2.3123887900355872E-2</v>
      </c>
      <c r="IZ31" s="27">
        <f>('Input data'!$B$13*12)/'PWD zips'!IR31</f>
        <v>0.11308113368203382</v>
      </c>
      <c r="JA31" s="27">
        <f>('Input data'!$B$13*12)/'PWD zips'!IS31</f>
        <v>6.0307492701913719E-2</v>
      </c>
      <c r="JB31" s="27">
        <f>('Input data'!$B$13*12)/'PWD zips'!IT31</f>
        <v>3.6185434587988008E-2</v>
      </c>
      <c r="JC31" s="27">
        <f>('Input data'!$B$13*12)/'PWD zips'!IU31</f>
        <v>2.5846307829181493E-2</v>
      </c>
      <c r="JD31" s="28">
        <f>('Input data'!$B$14*12)/'PWD zips'!IR31</f>
        <v>0.12249604670964602</v>
      </c>
      <c r="JE31" s="28">
        <f>('Input data'!$B$14*12)/'PWD zips'!IS31</f>
        <v>6.5328576062277002E-2</v>
      </c>
      <c r="JF31" s="28">
        <f>('Input data'!$B$14*12)/'PWD zips'!IT31</f>
        <v>3.9198162780740335E-2</v>
      </c>
      <c r="JG31" s="28">
        <f>('Input data'!$B$14*12)/'PWD zips'!IU31</f>
        <v>2.7998220640569393E-2</v>
      </c>
    </row>
    <row r="32" spans="1:267" x14ac:dyDescent="0.25">
      <c r="A32" s="1">
        <v>19136</v>
      </c>
      <c r="B32" s="1">
        <f t="shared" si="16"/>
        <v>0</v>
      </c>
      <c r="C32" t="s">
        <v>161</v>
      </c>
      <c r="D32">
        <v>19136</v>
      </c>
      <c r="E32">
        <v>34816</v>
      </c>
      <c r="F32">
        <v>3295</v>
      </c>
      <c r="G32">
        <v>231</v>
      </c>
      <c r="H32">
        <v>410</v>
      </c>
      <c r="I32">
        <v>512</v>
      </c>
      <c r="J32">
        <v>289</v>
      </c>
      <c r="K32">
        <v>312</v>
      </c>
      <c r="L32">
        <v>26</v>
      </c>
      <c r="M32">
        <v>49</v>
      </c>
      <c r="N32">
        <v>72</v>
      </c>
      <c r="O32">
        <v>298</v>
      </c>
      <c r="P32">
        <v>427</v>
      </c>
      <c r="Q32">
        <v>193</v>
      </c>
      <c r="R32">
        <v>476</v>
      </c>
      <c r="S32">
        <v>2524</v>
      </c>
      <c r="T32">
        <v>266</v>
      </c>
      <c r="U32">
        <v>181</v>
      </c>
      <c r="V32">
        <v>282</v>
      </c>
      <c r="W32">
        <v>103</v>
      </c>
      <c r="X32">
        <v>298</v>
      </c>
      <c r="Y32">
        <v>80</v>
      </c>
      <c r="Z32">
        <v>31</v>
      </c>
      <c r="AA32">
        <v>52</v>
      </c>
      <c r="AB32">
        <v>391</v>
      </c>
      <c r="AC32">
        <v>51</v>
      </c>
      <c r="AD32">
        <v>228</v>
      </c>
      <c r="AE32">
        <v>3137</v>
      </c>
      <c r="AF32">
        <v>276</v>
      </c>
      <c r="AG32">
        <v>145</v>
      </c>
      <c r="AH32">
        <v>566</v>
      </c>
      <c r="AI32">
        <v>116</v>
      </c>
      <c r="AJ32">
        <v>239</v>
      </c>
      <c r="AK32">
        <v>93</v>
      </c>
      <c r="AL32">
        <v>52</v>
      </c>
      <c r="AM32">
        <v>73</v>
      </c>
      <c r="AN32">
        <v>571</v>
      </c>
      <c r="AO32">
        <v>575</v>
      </c>
      <c r="AP32">
        <v>119</v>
      </c>
      <c r="AQ32">
        <v>312</v>
      </c>
      <c r="AR32">
        <v>2668</v>
      </c>
      <c r="AS32">
        <v>85</v>
      </c>
      <c r="AT32">
        <v>572</v>
      </c>
      <c r="AU32">
        <v>79</v>
      </c>
      <c r="AV32">
        <v>110</v>
      </c>
      <c r="AW32">
        <v>230</v>
      </c>
      <c r="AX32">
        <v>218</v>
      </c>
      <c r="AY32">
        <v>29</v>
      </c>
      <c r="AZ32">
        <v>17</v>
      </c>
      <c r="BA32">
        <v>436</v>
      </c>
      <c r="BB32">
        <v>483</v>
      </c>
      <c r="BC32">
        <v>141</v>
      </c>
      <c r="BD32">
        <v>268</v>
      </c>
      <c r="BE32">
        <v>5623</v>
      </c>
      <c r="BF32">
        <v>491</v>
      </c>
      <c r="BG32">
        <v>392</v>
      </c>
      <c r="BH32">
        <v>203</v>
      </c>
      <c r="BI32">
        <v>375</v>
      </c>
      <c r="BJ32">
        <v>237</v>
      </c>
      <c r="BK32">
        <v>147</v>
      </c>
      <c r="BL32">
        <v>29</v>
      </c>
      <c r="BM32">
        <v>130</v>
      </c>
      <c r="BN32">
        <v>764</v>
      </c>
      <c r="BO32">
        <v>987</v>
      </c>
      <c r="BP32">
        <v>372</v>
      </c>
      <c r="BQ32">
        <v>1496</v>
      </c>
      <c r="BR32">
        <v>4463</v>
      </c>
      <c r="BS32">
        <v>400</v>
      </c>
      <c r="BT32">
        <v>83</v>
      </c>
      <c r="BU32">
        <v>370</v>
      </c>
      <c r="BV32">
        <v>187</v>
      </c>
      <c r="BW32">
        <v>343</v>
      </c>
      <c r="BX32">
        <v>144</v>
      </c>
      <c r="BY32">
        <v>28</v>
      </c>
      <c r="BZ32">
        <v>101</v>
      </c>
      <c r="CA32">
        <v>849</v>
      </c>
      <c r="CB32">
        <v>482</v>
      </c>
      <c r="CC32">
        <v>439</v>
      </c>
      <c r="CD32">
        <v>1037</v>
      </c>
      <c r="CE32">
        <v>4623</v>
      </c>
      <c r="CF32">
        <v>395</v>
      </c>
      <c r="CG32">
        <v>555</v>
      </c>
      <c r="CH32">
        <v>56</v>
      </c>
      <c r="CI32">
        <v>122</v>
      </c>
      <c r="CJ32">
        <v>174</v>
      </c>
      <c r="CK32">
        <v>186</v>
      </c>
      <c r="CL32">
        <v>38</v>
      </c>
      <c r="CM32">
        <v>106</v>
      </c>
      <c r="CN32">
        <v>611</v>
      </c>
      <c r="CO32">
        <v>987</v>
      </c>
      <c r="CP32">
        <v>389</v>
      </c>
      <c r="CQ32">
        <v>1004</v>
      </c>
      <c r="CR32">
        <v>4037</v>
      </c>
      <c r="CS32">
        <v>332</v>
      </c>
      <c r="CT32">
        <v>230</v>
      </c>
      <c r="CU32">
        <v>151</v>
      </c>
      <c r="CV32">
        <v>237</v>
      </c>
      <c r="CW32">
        <v>176</v>
      </c>
      <c r="CX32">
        <v>101</v>
      </c>
      <c r="CY32">
        <v>62</v>
      </c>
      <c r="CZ32">
        <v>64</v>
      </c>
      <c r="DA32">
        <v>658</v>
      </c>
      <c r="DB32">
        <v>464</v>
      </c>
      <c r="DC32">
        <v>520</v>
      </c>
      <c r="DD32">
        <v>1042</v>
      </c>
      <c r="DE32">
        <v>2756</v>
      </c>
      <c r="DF32">
        <v>77</v>
      </c>
      <c r="DG32">
        <v>66</v>
      </c>
      <c r="DH32">
        <v>141</v>
      </c>
      <c r="DI32">
        <v>75</v>
      </c>
      <c r="DJ32">
        <v>193</v>
      </c>
      <c r="DK32">
        <v>126</v>
      </c>
      <c r="DL32">
        <v>12</v>
      </c>
      <c r="DM32">
        <v>170</v>
      </c>
      <c r="DN32">
        <v>458</v>
      </c>
      <c r="DO32">
        <v>373</v>
      </c>
      <c r="DP32">
        <v>297</v>
      </c>
      <c r="DQ32">
        <v>768</v>
      </c>
      <c r="DR32">
        <v>1690</v>
      </c>
      <c r="DS32">
        <v>43</v>
      </c>
      <c r="DT32">
        <v>47</v>
      </c>
      <c r="DU32">
        <v>63</v>
      </c>
      <c r="DV32">
        <v>67</v>
      </c>
      <c r="DW32">
        <v>321</v>
      </c>
      <c r="DX32">
        <v>94</v>
      </c>
      <c r="DY32">
        <v>19</v>
      </c>
      <c r="DZ32">
        <v>133</v>
      </c>
      <c r="EA32">
        <v>421</v>
      </c>
      <c r="EB32">
        <v>99</v>
      </c>
      <c r="EC32">
        <v>73</v>
      </c>
      <c r="ED32">
        <v>310</v>
      </c>
      <c r="EE32">
        <v>13124</v>
      </c>
      <c r="EF32">
        <v>890</v>
      </c>
      <c r="EG32">
        <v>565</v>
      </c>
      <c r="EH32">
        <v>811</v>
      </c>
      <c r="EI32">
        <v>863</v>
      </c>
      <c r="EJ32">
        <v>636</v>
      </c>
      <c r="EK32">
        <v>722</v>
      </c>
      <c r="EL32">
        <v>454</v>
      </c>
      <c r="EM32">
        <v>586</v>
      </c>
      <c r="EN32">
        <v>390</v>
      </c>
      <c r="EO32">
        <v>979</v>
      </c>
      <c r="EP32">
        <v>1295</v>
      </c>
      <c r="EQ32">
        <v>1652</v>
      </c>
      <c r="ER32">
        <v>1398</v>
      </c>
      <c r="ES32">
        <v>873</v>
      </c>
      <c r="ET32">
        <v>655</v>
      </c>
      <c r="EU32">
        <v>355</v>
      </c>
      <c r="EV32">
        <v>13124</v>
      </c>
      <c r="EW32">
        <v>1219</v>
      </c>
      <c r="EX32">
        <v>11905</v>
      </c>
      <c r="EY32">
        <v>13124</v>
      </c>
      <c r="EZ32">
        <v>712</v>
      </c>
      <c r="FA32">
        <v>12412</v>
      </c>
      <c r="FB32">
        <v>13124</v>
      </c>
      <c r="FC32">
        <v>3435</v>
      </c>
      <c r="FD32">
        <v>9689</v>
      </c>
      <c r="FE32">
        <v>12235</v>
      </c>
      <c r="FF32">
        <v>31500</v>
      </c>
      <c r="FG32">
        <v>57136</v>
      </c>
      <c r="FH32">
        <v>89295</v>
      </c>
      <c r="FI32">
        <v>163861</v>
      </c>
      <c r="FJ32">
        <v>258045</v>
      </c>
      <c r="FK32">
        <v>67292</v>
      </c>
      <c r="FL32">
        <v>13124</v>
      </c>
      <c r="FM32">
        <v>3245</v>
      </c>
      <c r="FN32">
        <v>1758</v>
      </c>
      <c r="FO32">
        <v>1487</v>
      </c>
      <c r="FP32">
        <v>9879</v>
      </c>
      <c r="FQ32">
        <v>611</v>
      </c>
      <c r="FR32">
        <v>9268</v>
      </c>
      <c r="FS32">
        <v>13124</v>
      </c>
      <c r="FT32">
        <v>7936</v>
      </c>
      <c r="FU32">
        <v>5188</v>
      </c>
      <c r="FV32">
        <v>2.66</v>
      </c>
      <c r="FW32">
        <v>2.71</v>
      </c>
      <c r="FX32">
        <v>2.59</v>
      </c>
      <c r="FY32">
        <v>13124</v>
      </c>
      <c r="FZ32">
        <v>9563</v>
      </c>
      <c r="GA32">
        <v>1784</v>
      </c>
      <c r="GB32">
        <v>26</v>
      </c>
      <c r="GC32">
        <v>581</v>
      </c>
      <c r="GD32">
        <v>0</v>
      </c>
      <c r="GE32">
        <v>516</v>
      </c>
      <c r="GF32">
        <v>654</v>
      </c>
      <c r="GG32">
        <v>300</v>
      </c>
      <c r="GH32">
        <v>354</v>
      </c>
      <c r="GI32">
        <v>13124</v>
      </c>
      <c r="GJ32">
        <v>7936</v>
      </c>
      <c r="GK32">
        <v>236</v>
      </c>
      <c r="GL32">
        <v>135</v>
      </c>
      <c r="GM32">
        <v>184</v>
      </c>
      <c r="GN32">
        <v>443</v>
      </c>
      <c r="GO32">
        <v>456</v>
      </c>
      <c r="GP32">
        <v>824</v>
      </c>
      <c r="GQ32">
        <v>789</v>
      </c>
      <c r="GR32">
        <v>1232</v>
      </c>
      <c r="GS32">
        <v>1182</v>
      </c>
      <c r="GT32">
        <v>1557</v>
      </c>
      <c r="GU32">
        <v>898</v>
      </c>
      <c r="GV32">
        <v>5188</v>
      </c>
      <c r="GW32">
        <v>297</v>
      </c>
      <c r="GX32">
        <v>222</v>
      </c>
      <c r="GY32">
        <v>381</v>
      </c>
      <c r="GZ32">
        <v>368</v>
      </c>
      <c r="HA32">
        <v>407</v>
      </c>
      <c r="HB32">
        <v>534</v>
      </c>
      <c r="HC32">
        <v>641</v>
      </c>
      <c r="HD32">
        <v>1042</v>
      </c>
      <c r="HE32">
        <v>470</v>
      </c>
      <c r="HF32">
        <v>714</v>
      </c>
      <c r="HG32">
        <v>112</v>
      </c>
      <c r="HH32">
        <v>34816</v>
      </c>
      <c r="HI32">
        <v>2596</v>
      </c>
      <c r="HJ32">
        <v>5104</v>
      </c>
      <c r="HK32">
        <v>1681</v>
      </c>
      <c r="HL32">
        <v>2523</v>
      </c>
      <c r="HM32">
        <v>1564</v>
      </c>
      <c r="HN32">
        <v>918</v>
      </c>
      <c r="HO32">
        <v>20430</v>
      </c>
      <c r="HP32" s="1">
        <v>19136</v>
      </c>
      <c r="HQ32">
        <v>10399</v>
      </c>
      <c r="HR32">
        <v>197</v>
      </c>
      <c r="HS32">
        <v>39</v>
      </c>
      <c r="HT32">
        <v>282</v>
      </c>
      <c r="HU32">
        <v>92</v>
      </c>
      <c r="HV32" s="8">
        <v>2596</v>
      </c>
      <c r="HW32" s="8">
        <v>7700</v>
      </c>
      <c r="HX32" s="8">
        <v>11904</v>
      </c>
      <c r="HY32" s="8">
        <v>14386</v>
      </c>
      <c r="HZ32" s="7">
        <v>7.4563419117647065E-2</v>
      </c>
      <c r="IA32" s="7">
        <f t="shared" si="17"/>
        <v>0.14659926470588236</v>
      </c>
      <c r="IB32" s="7">
        <v>0.22116268382352941</v>
      </c>
      <c r="IC32" s="7">
        <f t="shared" si="0"/>
        <v>0.12074908088235294</v>
      </c>
      <c r="ID32" s="7">
        <f t="shared" si="1"/>
        <v>7.12890625E-2</v>
      </c>
      <c r="IE32" s="7">
        <v>0.34191176470588236</v>
      </c>
      <c r="IF32" s="7">
        <v>0.41320082720588236</v>
      </c>
      <c r="IG32" s="11">
        <f t="shared" si="2"/>
        <v>775</v>
      </c>
      <c r="IH32" s="11">
        <f t="shared" si="3"/>
        <v>1524</v>
      </c>
      <c r="II32" s="11">
        <f t="shared" si="4"/>
        <v>1256</v>
      </c>
      <c r="IJ32" s="11">
        <f t="shared" si="5"/>
        <v>741</v>
      </c>
      <c r="IK32" s="11">
        <f t="shared" si="6"/>
        <v>2300</v>
      </c>
      <c r="IL32" s="11">
        <f t="shared" si="7"/>
        <v>3556</v>
      </c>
      <c r="IM32" s="11">
        <f t="shared" si="8"/>
        <v>4297</v>
      </c>
      <c r="IN32" s="15">
        <f t="shared" si="9"/>
        <v>8.5652173913043472E-2</v>
      </c>
      <c r="IO32" s="15">
        <f t="shared" si="10"/>
        <v>8.5652173913043472E-2</v>
      </c>
      <c r="IP32" s="15">
        <f t="shared" si="11"/>
        <v>4.5845939027228298E-2</v>
      </c>
      <c r="IQ32" s="19">
        <f>ROUND('Input data'!$B$5+((FW32-1)*'Input data'!$C$5),0)</f>
        <v>20643</v>
      </c>
      <c r="IR32" s="19">
        <f t="shared" si="12"/>
        <v>8257</v>
      </c>
      <c r="IS32" s="19">
        <f t="shared" si="13"/>
        <v>15482</v>
      </c>
      <c r="IT32" s="19">
        <f t="shared" si="14"/>
        <v>25804</v>
      </c>
      <c r="IU32" s="19">
        <f t="shared" si="15"/>
        <v>36125</v>
      </c>
      <c r="IV32" s="26">
        <f>('Input data'!$B$12*12)/'PWD zips'!IR32</f>
        <v>0.10072907835775706</v>
      </c>
      <c r="IW32" s="26">
        <f>('Input data'!$B$12*12)/'PWD zips'!IS32</f>
        <v>5.3721741377083063E-2</v>
      </c>
      <c r="IX32" s="26">
        <f>('Input data'!$B$12*12)/'PWD zips'!IT32</f>
        <v>3.2232212060145718E-2</v>
      </c>
      <c r="IY32" s="26">
        <f>('Input data'!$B$12*12)/'PWD zips'!IU32</f>
        <v>2.3023391003460209E-2</v>
      </c>
      <c r="IZ32" s="27">
        <f>('Input data'!$B$13*12)/'PWD zips'!IR32</f>
        <v>0.11258810706067579</v>
      </c>
      <c r="JA32" s="27">
        <f>('Input data'!$B$13*12)/'PWD zips'!IS32</f>
        <v>6.0046505619429015E-2</v>
      </c>
      <c r="JB32" s="27">
        <f>('Input data'!$B$13*12)/'PWD zips'!IT32</f>
        <v>3.6026972562393428E-2</v>
      </c>
      <c r="JC32" s="27">
        <f>('Input data'!$B$13*12)/'PWD zips'!IU32</f>
        <v>2.5733979238754326E-2</v>
      </c>
      <c r="JD32" s="28">
        <f>('Input data'!$B$14*12)/'PWD zips'!IR32</f>
        <v>0.12196197166040934</v>
      </c>
      <c r="JE32" s="28">
        <f>('Input data'!$B$14*12)/'PWD zips'!IS32</f>
        <v>6.5045859708048048E-2</v>
      </c>
      <c r="JF32" s="28">
        <f>('Input data'!$B$14*12)/'PWD zips'!IT32</f>
        <v>3.902650751821423E-2</v>
      </c>
      <c r="JG32" s="28">
        <f>('Input data'!$B$14*12)/'PWD zips'!IU32</f>
        <v>2.7876539792387543E-2</v>
      </c>
    </row>
    <row r="33" spans="1:267" x14ac:dyDescent="0.25">
      <c r="A33" s="1">
        <v>19137</v>
      </c>
      <c r="B33" s="1">
        <f t="shared" si="16"/>
        <v>0</v>
      </c>
      <c r="C33" t="s">
        <v>162</v>
      </c>
      <c r="D33">
        <v>19137</v>
      </c>
      <c r="E33">
        <v>8384</v>
      </c>
      <c r="F33">
        <v>554</v>
      </c>
      <c r="G33">
        <v>49</v>
      </c>
      <c r="H33">
        <v>0</v>
      </c>
      <c r="I33">
        <v>0</v>
      </c>
      <c r="J33">
        <v>21</v>
      </c>
      <c r="K33">
        <v>77</v>
      </c>
      <c r="L33">
        <v>0</v>
      </c>
      <c r="M33">
        <v>13</v>
      </c>
      <c r="N33">
        <v>20</v>
      </c>
      <c r="O33">
        <v>149</v>
      </c>
      <c r="P33">
        <v>137</v>
      </c>
      <c r="Q33">
        <v>88</v>
      </c>
      <c r="R33">
        <v>0</v>
      </c>
      <c r="S33">
        <v>651</v>
      </c>
      <c r="T33">
        <v>97</v>
      </c>
      <c r="U33">
        <v>4</v>
      </c>
      <c r="V33">
        <v>22</v>
      </c>
      <c r="W33">
        <v>60</v>
      </c>
      <c r="X33">
        <v>88</v>
      </c>
      <c r="Y33">
        <v>70</v>
      </c>
      <c r="Z33">
        <v>11</v>
      </c>
      <c r="AA33">
        <v>37</v>
      </c>
      <c r="AB33">
        <v>45</v>
      </c>
      <c r="AC33">
        <v>109</v>
      </c>
      <c r="AD33">
        <v>29</v>
      </c>
      <c r="AE33">
        <v>815</v>
      </c>
      <c r="AF33">
        <v>0</v>
      </c>
      <c r="AG33">
        <v>55</v>
      </c>
      <c r="AH33">
        <v>54</v>
      </c>
      <c r="AI33">
        <v>95</v>
      </c>
      <c r="AJ33">
        <v>34</v>
      </c>
      <c r="AK33">
        <v>60</v>
      </c>
      <c r="AL33">
        <v>0</v>
      </c>
      <c r="AM33">
        <v>11</v>
      </c>
      <c r="AN33">
        <v>209</v>
      </c>
      <c r="AO33">
        <v>127</v>
      </c>
      <c r="AP33">
        <v>18</v>
      </c>
      <c r="AQ33">
        <v>152</v>
      </c>
      <c r="AR33">
        <v>455</v>
      </c>
      <c r="AS33">
        <v>23</v>
      </c>
      <c r="AT33">
        <v>55</v>
      </c>
      <c r="AU33">
        <v>5</v>
      </c>
      <c r="AV33">
        <v>18</v>
      </c>
      <c r="AW33">
        <v>36</v>
      </c>
      <c r="AX33">
        <v>30</v>
      </c>
      <c r="AY33">
        <v>1</v>
      </c>
      <c r="AZ33">
        <v>0</v>
      </c>
      <c r="BA33">
        <v>117</v>
      </c>
      <c r="BB33">
        <v>103</v>
      </c>
      <c r="BC33">
        <v>29</v>
      </c>
      <c r="BD33">
        <v>38</v>
      </c>
      <c r="BE33">
        <v>999</v>
      </c>
      <c r="BF33">
        <v>177</v>
      </c>
      <c r="BG33">
        <v>17</v>
      </c>
      <c r="BH33">
        <v>1</v>
      </c>
      <c r="BI33">
        <v>72</v>
      </c>
      <c r="BJ33">
        <v>29</v>
      </c>
      <c r="BK33">
        <v>50</v>
      </c>
      <c r="BL33">
        <v>17</v>
      </c>
      <c r="BM33">
        <v>35</v>
      </c>
      <c r="BN33">
        <v>92</v>
      </c>
      <c r="BO33">
        <v>183</v>
      </c>
      <c r="BP33">
        <v>170</v>
      </c>
      <c r="BQ33">
        <v>156</v>
      </c>
      <c r="BR33">
        <v>1330</v>
      </c>
      <c r="BS33">
        <v>9</v>
      </c>
      <c r="BT33">
        <v>12</v>
      </c>
      <c r="BU33">
        <v>142</v>
      </c>
      <c r="BV33">
        <v>67</v>
      </c>
      <c r="BW33">
        <v>31</v>
      </c>
      <c r="BX33">
        <v>119</v>
      </c>
      <c r="BY33">
        <v>0</v>
      </c>
      <c r="BZ33">
        <v>6</v>
      </c>
      <c r="CA33">
        <v>372</v>
      </c>
      <c r="CB33">
        <v>196</v>
      </c>
      <c r="CC33">
        <v>112</v>
      </c>
      <c r="CD33">
        <v>264</v>
      </c>
      <c r="CE33">
        <v>927</v>
      </c>
      <c r="CF33">
        <v>28</v>
      </c>
      <c r="CG33">
        <v>93</v>
      </c>
      <c r="CH33">
        <v>7</v>
      </c>
      <c r="CI33">
        <v>53</v>
      </c>
      <c r="CJ33">
        <v>14</v>
      </c>
      <c r="CK33">
        <v>13</v>
      </c>
      <c r="CL33">
        <v>0</v>
      </c>
      <c r="CM33">
        <v>0</v>
      </c>
      <c r="CN33">
        <v>222</v>
      </c>
      <c r="CO33">
        <v>173</v>
      </c>
      <c r="CP33">
        <v>120</v>
      </c>
      <c r="CQ33">
        <v>204</v>
      </c>
      <c r="CR33">
        <v>1409</v>
      </c>
      <c r="CS33">
        <v>79</v>
      </c>
      <c r="CT33">
        <v>39</v>
      </c>
      <c r="CU33">
        <v>13</v>
      </c>
      <c r="CV33">
        <v>41</v>
      </c>
      <c r="CW33">
        <v>30</v>
      </c>
      <c r="CX33">
        <v>130</v>
      </c>
      <c r="CY33">
        <v>0</v>
      </c>
      <c r="CZ33">
        <v>10</v>
      </c>
      <c r="DA33">
        <v>335</v>
      </c>
      <c r="DB33">
        <v>194</v>
      </c>
      <c r="DC33">
        <v>149</v>
      </c>
      <c r="DD33">
        <v>389</v>
      </c>
      <c r="DE33">
        <v>856</v>
      </c>
      <c r="DF33">
        <v>13</v>
      </c>
      <c r="DG33">
        <v>5</v>
      </c>
      <c r="DH33">
        <v>115</v>
      </c>
      <c r="DI33">
        <v>16</v>
      </c>
      <c r="DJ33">
        <v>35</v>
      </c>
      <c r="DK33">
        <v>35</v>
      </c>
      <c r="DL33">
        <v>0</v>
      </c>
      <c r="DM33">
        <v>13</v>
      </c>
      <c r="DN33">
        <v>215</v>
      </c>
      <c r="DO33">
        <v>114</v>
      </c>
      <c r="DP33">
        <v>46</v>
      </c>
      <c r="DQ33">
        <v>249</v>
      </c>
      <c r="DR33">
        <v>388</v>
      </c>
      <c r="DS33">
        <v>48</v>
      </c>
      <c r="DT33">
        <v>38</v>
      </c>
      <c r="DU33">
        <v>16</v>
      </c>
      <c r="DV33">
        <v>15</v>
      </c>
      <c r="DW33">
        <v>21</v>
      </c>
      <c r="DX33">
        <v>12</v>
      </c>
      <c r="DY33">
        <v>0</v>
      </c>
      <c r="DZ33">
        <v>35</v>
      </c>
      <c r="EA33">
        <v>101</v>
      </c>
      <c r="EB33">
        <v>65</v>
      </c>
      <c r="EC33">
        <v>10</v>
      </c>
      <c r="ED33">
        <v>27</v>
      </c>
      <c r="EE33">
        <v>3236</v>
      </c>
      <c r="EF33">
        <v>241</v>
      </c>
      <c r="EG33">
        <v>191</v>
      </c>
      <c r="EH33">
        <v>85</v>
      </c>
      <c r="EI33">
        <v>239</v>
      </c>
      <c r="EJ33">
        <v>137</v>
      </c>
      <c r="EK33">
        <v>85</v>
      </c>
      <c r="EL33">
        <v>264</v>
      </c>
      <c r="EM33">
        <v>218</v>
      </c>
      <c r="EN33">
        <v>110</v>
      </c>
      <c r="EO33">
        <v>238</v>
      </c>
      <c r="EP33">
        <v>198</v>
      </c>
      <c r="EQ33">
        <v>403</v>
      </c>
      <c r="ER33">
        <v>305</v>
      </c>
      <c r="ES33">
        <v>225</v>
      </c>
      <c r="ET33">
        <v>129</v>
      </c>
      <c r="EU33">
        <v>168</v>
      </c>
      <c r="EV33">
        <v>3236</v>
      </c>
      <c r="EW33">
        <v>187</v>
      </c>
      <c r="EX33">
        <v>3049</v>
      </c>
      <c r="EY33">
        <v>3236</v>
      </c>
      <c r="EZ33">
        <v>86</v>
      </c>
      <c r="FA33">
        <v>3150</v>
      </c>
      <c r="FB33">
        <v>3236</v>
      </c>
      <c r="FC33">
        <v>724</v>
      </c>
      <c r="FD33">
        <v>2512</v>
      </c>
      <c r="FE33">
        <v>11563</v>
      </c>
      <c r="FF33">
        <v>32822</v>
      </c>
      <c r="FG33">
        <v>52395</v>
      </c>
      <c r="FH33">
        <v>89612</v>
      </c>
      <c r="FI33">
        <v>162374</v>
      </c>
      <c r="FJ33">
        <v>224055</v>
      </c>
      <c r="FK33">
        <v>58456</v>
      </c>
      <c r="FL33">
        <v>3236</v>
      </c>
      <c r="FM33">
        <v>700</v>
      </c>
      <c r="FN33">
        <v>231</v>
      </c>
      <c r="FO33">
        <v>469</v>
      </c>
      <c r="FP33">
        <v>2536</v>
      </c>
      <c r="FQ33">
        <v>293</v>
      </c>
      <c r="FR33">
        <v>2243</v>
      </c>
      <c r="FS33">
        <v>3236</v>
      </c>
      <c r="FT33">
        <v>2605</v>
      </c>
      <c r="FU33">
        <v>631</v>
      </c>
      <c r="FV33">
        <v>2.6</v>
      </c>
      <c r="FW33">
        <v>2.65</v>
      </c>
      <c r="FX33">
        <v>2.38</v>
      </c>
      <c r="FY33">
        <v>3236</v>
      </c>
      <c r="FZ33">
        <v>2899</v>
      </c>
      <c r="GA33">
        <v>141</v>
      </c>
      <c r="GB33">
        <v>0</v>
      </c>
      <c r="GC33">
        <v>29</v>
      </c>
      <c r="GD33">
        <v>0</v>
      </c>
      <c r="GE33">
        <v>117</v>
      </c>
      <c r="GF33">
        <v>50</v>
      </c>
      <c r="GG33">
        <v>33</v>
      </c>
      <c r="GH33">
        <v>17</v>
      </c>
      <c r="GI33">
        <v>3236</v>
      </c>
      <c r="GJ33">
        <v>2605</v>
      </c>
      <c r="GK33">
        <v>128</v>
      </c>
      <c r="GL33">
        <v>52</v>
      </c>
      <c r="GM33">
        <v>123</v>
      </c>
      <c r="GN33">
        <v>81</v>
      </c>
      <c r="GO33">
        <v>69</v>
      </c>
      <c r="GP33">
        <v>162</v>
      </c>
      <c r="GQ33">
        <v>459</v>
      </c>
      <c r="GR33">
        <v>343</v>
      </c>
      <c r="GS33">
        <v>396</v>
      </c>
      <c r="GT33">
        <v>503</v>
      </c>
      <c r="GU33">
        <v>289</v>
      </c>
      <c r="GV33">
        <v>631</v>
      </c>
      <c r="GW33">
        <v>29</v>
      </c>
      <c r="GX33">
        <v>32</v>
      </c>
      <c r="GY33">
        <v>68</v>
      </c>
      <c r="GZ33">
        <v>4</v>
      </c>
      <c r="HA33">
        <v>170</v>
      </c>
      <c r="HB33">
        <v>60</v>
      </c>
      <c r="HC33">
        <v>133</v>
      </c>
      <c r="HD33">
        <v>93</v>
      </c>
      <c r="HE33">
        <v>7</v>
      </c>
      <c r="HF33">
        <v>27</v>
      </c>
      <c r="HG33">
        <v>8</v>
      </c>
      <c r="HH33">
        <v>8384</v>
      </c>
      <c r="HI33">
        <v>523</v>
      </c>
      <c r="HJ33">
        <v>693</v>
      </c>
      <c r="HK33">
        <v>458</v>
      </c>
      <c r="HL33">
        <v>395</v>
      </c>
      <c r="HM33">
        <v>561</v>
      </c>
      <c r="HN33">
        <v>167</v>
      </c>
      <c r="HO33">
        <v>5587</v>
      </c>
      <c r="HP33" s="1">
        <v>19137</v>
      </c>
      <c r="HQ33">
        <v>3319</v>
      </c>
      <c r="HR33">
        <v>69</v>
      </c>
      <c r="HS33">
        <v>22</v>
      </c>
      <c r="HT33">
        <v>107</v>
      </c>
      <c r="HU33">
        <v>22</v>
      </c>
      <c r="HV33" s="8">
        <v>523</v>
      </c>
      <c r="HW33" s="8">
        <v>1216</v>
      </c>
      <c r="HX33" s="8">
        <v>2069</v>
      </c>
      <c r="HY33" s="8">
        <v>2797</v>
      </c>
      <c r="HZ33" s="7">
        <v>6.2380725190839696E-2</v>
      </c>
      <c r="IA33" s="7">
        <f t="shared" si="17"/>
        <v>8.26574427480916E-2</v>
      </c>
      <c r="IB33" s="7">
        <v>0.14503816793893129</v>
      </c>
      <c r="IC33" s="7">
        <f t="shared" si="0"/>
        <v>0.10174141221374046</v>
      </c>
      <c r="ID33" s="7">
        <f t="shared" si="1"/>
        <v>8.6832061068702296E-2</v>
      </c>
      <c r="IE33" s="7">
        <v>0.24677958015267176</v>
      </c>
      <c r="IF33" s="7">
        <v>0.33361164122137404</v>
      </c>
      <c r="IG33" s="11">
        <f t="shared" si="2"/>
        <v>207</v>
      </c>
      <c r="IH33" s="11">
        <f t="shared" si="3"/>
        <v>274</v>
      </c>
      <c r="II33" s="11">
        <f t="shared" si="4"/>
        <v>338</v>
      </c>
      <c r="IJ33" s="11">
        <f t="shared" si="5"/>
        <v>288</v>
      </c>
      <c r="IK33" s="11">
        <f t="shared" si="6"/>
        <v>481</v>
      </c>
      <c r="IL33" s="11">
        <f t="shared" si="7"/>
        <v>819</v>
      </c>
      <c r="IM33" s="11">
        <f t="shared" si="8"/>
        <v>1107</v>
      </c>
      <c r="IN33" s="15">
        <f t="shared" si="9"/>
        <v>0.14345114345114346</v>
      </c>
      <c r="IO33" s="15">
        <f t="shared" si="10"/>
        <v>0.14345114345114346</v>
      </c>
      <c r="IP33" s="15">
        <f t="shared" si="11"/>
        <v>6.2330623306233061E-2</v>
      </c>
      <c r="IQ33" s="19">
        <f>ROUND('Input data'!$B$5+((FW33-1)*'Input data'!$C$5),0)</f>
        <v>20371</v>
      </c>
      <c r="IR33" s="19">
        <f t="shared" si="12"/>
        <v>8148</v>
      </c>
      <c r="IS33" s="19">
        <f t="shared" si="13"/>
        <v>15278</v>
      </c>
      <c r="IT33" s="19">
        <f t="shared" si="14"/>
        <v>25464</v>
      </c>
      <c r="IU33" s="19">
        <f t="shared" si="15"/>
        <v>35649</v>
      </c>
      <c r="IV33" s="26">
        <f>('Input data'!$B$12*12)/'PWD zips'!IR33</f>
        <v>0.10207658321060384</v>
      </c>
      <c r="IW33" s="26">
        <f>('Input data'!$B$12*12)/'PWD zips'!IS33</f>
        <v>5.4439062704542483E-2</v>
      </c>
      <c r="IX33" s="26">
        <f>('Input data'!$B$12*12)/'PWD zips'!IT33</f>
        <v>3.2662582469368519E-2</v>
      </c>
      <c r="IY33" s="26">
        <f>('Input data'!$B$12*12)/'PWD zips'!IU33</f>
        <v>2.333080871833712E-2</v>
      </c>
      <c r="IZ33" s="27">
        <f>('Input data'!$B$13*12)/'PWD zips'!IR33</f>
        <v>0.1140942562592047</v>
      </c>
      <c r="JA33" s="27">
        <f>('Input data'!$B$13*12)/'PWD zips'!IS33</f>
        <v>6.0848278570493519E-2</v>
      </c>
      <c r="JB33" s="27">
        <f>('Input data'!$B$13*12)/'PWD zips'!IT33</f>
        <v>3.6508011310084826E-2</v>
      </c>
      <c r="JC33" s="27">
        <f>('Input data'!$B$13*12)/'PWD zips'!IU33</f>
        <v>2.6077589834216947E-2</v>
      </c>
      <c r="JD33" s="28">
        <f>('Input data'!$B$14*12)/'PWD zips'!IR33</f>
        <v>0.12359351988217968</v>
      </c>
      <c r="JE33" s="28">
        <f>('Input data'!$B$14*12)/'PWD zips'!IS33</f>
        <v>6.5914386699829824E-2</v>
      </c>
      <c r="JF33" s="28">
        <f>('Input data'!$B$14*12)/'PWD zips'!IT33</f>
        <v>3.9547596606974551E-2</v>
      </c>
      <c r="JG33" s="28">
        <f>('Input data'!$B$14*12)/'PWD zips'!IU33</f>
        <v>2.8248758730960194E-2</v>
      </c>
    </row>
    <row r="34" spans="1:267" x14ac:dyDescent="0.25">
      <c r="A34" s="1">
        <v>19138</v>
      </c>
      <c r="B34" s="1">
        <f t="shared" si="16"/>
        <v>0</v>
      </c>
      <c r="C34" t="s">
        <v>163</v>
      </c>
      <c r="D34">
        <v>19138</v>
      </c>
      <c r="E34">
        <v>32692</v>
      </c>
      <c r="F34">
        <v>2190</v>
      </c>
      <c r="G34">
        <v>315</v>
      </c>
      <c r="H34">
        <v>130</v>
      </c>
      <c r="I34">
        <v>331</v>
      </c>
      <c r="J34">
        <v>177</v>
      </c>
      <c r="K34">
        <v>139</v>
      </c>
      <c r="L34">
        <v>125</v>
      </c>
      <c r="M34">
        <v>0</v>
      </c>
      <c r="N34">
        <v>85</v>
      </c>
      <c r="O34">
        <v>330</v>
      </c>
      <c r="P34">
        <v>383</v>
      </c>
      <c r="Q34">
        <v>175</v>
      </c>
      <c r="R34">
        <v>0</v>
      </c>
      <c r="S34">
        <v>2946</v>
      </c>
      <c r="T34">
        <v>588</v>
      </c>
      <c r="U34">
        <v>138</v>
      </c>
      <c r="V34">
        <v>366</v>
      </c>
      <c r="W34">
        <v>181</v>
      </c>
      <c r="X34">
        <v>283</v>
      </c>
      <c r="Y34">
        <v>0</v>
      </c>
      <c r="Z34">
        <v>0</v>
      </c>
      <c r="AA34">
        <v>136</v>
      </c>
      <c r="AB34">
        <v>222</v>
      </c>
      <c r="AC34">
        <v>221</v>
      </c>
      <c r="AD34">
        <v>222</v>
      </c>
      <c r="AE34">
        <v>2702</v>
      </c>
      <c r="AF34">
        <v>387</v>
      </c>
      <c r="AG34">
        <v>163</v>
      </c>
      <c r="AH34">
        <v>436</v>
      </c>
      <c r="AI34">
        <v>37</v>
      </c>
      <c r="AJ34">
        <v>214</v>
      </c>
      <c r="AK34">
        <v>76</v>
      </c>
      <c r="AL34">
        <v>23</v>
      </c>
      <c r="AM34">
        <v>51</v>
      </c>
      <c r="AN34">
        <v>589</v>
      </c>
      <c r="AO34">
        <v>561</v>
      </c>
      <c r="AP34">
        <v>96</v>
      </c>
      <c r="AQ34">
        <v>69</v>
      </c>
      <c r="AR34">
        <v>2771</v>
      </c>
      <c r="AS34">
        <v>401</v>
      </c>
      <c r="AT34">
        <v>143</v>
      </c>
      <c r="AU34">
        <v>154</v>
      </c>
      <c r="AV34">
        <v>103</v>
      </c>
      <c r="AW34">
        <v>235</v>
      </c>
      <c r="AX34">
        <v>109</v>
      </c>
      <c r="AY34">
        <v>13</v>
      </c>
      <c r="AZ34">
        <v>108</v>
      </c>
      <c r="BA34">
        <v>624</v>
      </c>
      <c r="BB34">
        <v>285</v>
      </c>
      <c r="BC34">
        <v>323</v>
      </c>
      <c r="BD34">
        <v>273</v>
      </c>
      <c r="BE34">
        <v>4912</v>
      </c>
      <c r="BF34">
        <v>397</v>
      </c>
      <c r="BG34">
        <v>108</v>
      </c>
      <c r="BH34">
        <v>306</v>
      </c>
      <c r="BI34">
        <v>152</v>
      </c>
      <c r="BJ34">
        <v>165</v>
      </c>
      <c r="BK34">
        <v>392</v>
      </c>
      <c r="BL34">
        <v>23</v>
      </c>
      <c r="BM34">
        <v>176</v>
      </c>
      <c r="BN34">
        <v>1563</v>
      </c>
      <c r="BO34">
        <v>703</v>
      </c>
      <c r="BP34">
        <v>402</v>
      </c>
      <c r="BQ34">
        <v>525</v>
      </c>
      <c r="BR34">
        <v>4202</v>
      </c>
      <c r="BS34">
        <v>558</v>
      </c>
      <c r="BT34">
        <v>266</v>
      </c>
      <c r="BU34">
        <v>613</v>
      </c>
      <c r="BV34">
        <v>117</v>
      </c>
      <c r="BW34">
        <v>202</v>
      </c>
      <c r="BX34">
        <v>115</v>
      </c>
      <c r="BY34">
        <v>15</v>
      </c>
      <c r="BZ34">
        <v>49</v>
      </c>
      <c r="CA34">
        <v>771</v>
      </c>
      <c r="CB34">
        <v>752</v>
      </c>
      <c r="CC34">
        <v>277</v>
      </c>
      <c r="CD34">
        <v>467</v>
      </c>
      <c r="CE34">
        <v>3761</v>
      </c>
      <c r="CF34">
        <v>291</v>
      </c>
      <c r="CG34">
        <v>43</v>
      </c>
      <c r="CH34">
        <v>179</v>
      </c>
      <c r="CI34">
        <v>290</v>
      </c>
      <c r="CJ34">
        <v>272</v>
      </c>
      <c r="CK34">
        <v>35</v>
      </c>
      <c r="CL34">
        <v>40</v>
      </c>
      <c r="CM34">
        <v>232</v>
      </c>
      <c r="CN34">
        <v>954</v>
      </c>
      <c r="CO34">
        <v>726</v>
      </c>
      <c r="CP34">
        <v>251</v>
      </c>
      <c r="CQ34">
        <v>448</v>
      </c>
      <c r="CR34">
        <v>3988</v>
      </c>
      <c r="CS34">
        <v>319</v>
      </c>
      <c r="CT34">
        <v>286</v>
      </c>
      <c r="CU34">
        <v>205</v>
      </c>
      <c r="CV34">
        <v>130</v>
      </c>
      <c r="CW34">
        <v>287</v>
      </c>
      <c r="CX34">
        <v>275</v>
      </c>
      <c r="CY34">
        <v>17</v>
      </c>
      <c r="CZ34">
        <v>12</v>
      </c>
      <c r="DA34">
        <v>975</v>
      </c>
      <c r="DB34">
        <v>488</v>
      </c>
      <c r="DC34">
        <v>282</v>
      </c>
      <c r="DD34">
        <v>712</v>
      </c>
      <c r="DE34">
        <v>3028</v>
      </c>
      <c r="DF34">
        <v>129</v>
      </c>
      <c r="DG34">
        <v>199</v>
      </c>
      <c r="DH34">
        <v>137</v>
      </c>
      <c r="DI34">
        <v>239</v>
      </c>
      <c r="DJ34">
        <v>165</v>
      </c>
      <c r="DK34">
        <v>223</v>
      </c>
      <c r="DL34">
        <v>45</v>
      </c>
      <c r="DM34">
        <v>209</v>
      </c>
      <c r="DN34">
        <v>480</v>
      </c>
      <c r="DO34">
        <v>507</v>
      </c>
      <c r="DP34">
        <v>273</v>
      </c>
      <c r="DQ34">
        <v>422</v>
      </c>
      <c r="DR34">
        <v>2192</v>
      </c>
      <c r="DS34">
        <v>108</v>
      </c>
      <c r="DT34">
        <v>124</v>
      </c>
      <c r="DU34">
        <v>65</v>
      </c>
      <c r="DV34">
        <v>157</v>
      </c>
      <c r="DW34">
        <v>149</v>
      </c>
      <c r="DX34">
        <v>231</v>
      </c>
      <c r="DY34">
        <v>44</v>
      </c>
      <c r="DZ34">
        <v>182</v>
      </c>
      <c r="EA34">
        <v>406</v>
      </c>
      <c r="EB34">
        <v>286</v>
      </c>
      <c r="EC34">
        <v>248</v>
      </c>
      <c r="ED34">
        <v>192</v>
      </c>
      <c r="EE34">
        <v>12492</v>
      </c>
      <c r="EF34">
        <v>1471</v>
      </c>
      <c r="EG34">
        <v>987</v>
      </c>
      <c r="EH34">
        <v>1049</v>
      </c>
      <c r="EI34">
        <v>720</v>
      </c>
      <c r="EJ34">
        <v>623</v>
      </c>
      <c r="EK34">
        <v>685</v>
      </c>
      <c r="EL34">
        <v>291</v>
      </c>
      <c r="EM34">
        <v>483</v>
      </c>
      <c r="EN34">
        <v>656</v>
      </c>
      <c r="EO34">
        <v>1530</v>
      </c>
      <c r="EP34">
        <v>901</v>
      </c>
      <c r="EQ34">
        <v>1290</v>
      </c>
      <c r="ER34">
        <v>1075</v>
      </c>
      <c r="ES34">
        <v>316</v>
      </c>
      <c r="ET34">
        <v>262</v>
      </c>
      <c r="EU34">
        <v>153</v>
      </c>
      <c r="EV34">
        <v>12492</v>
      </c>
      <c r="EW34">
        <v>1129</v>
      </c>
      <c r="EX34">
        <v>11363</v>
      </c>
      <c r="EY34">
        <v>12492</v>
      </c>
      <c r="EZ34">
        <v>792</v>
      </c>
      <c r="FA34">
        <v>11700</v>
      </c>
      <c r="FB34">
        <v>12492</v>
      </c>
      <c r="FC34">
        <v>4563</v>
      </c>
      <c r="FD34">
        <v>7929</v>
      </c>
      <c r="FE34">
        <v>8277</v>
      </c>
      <c r="FF34">
        <v>22350</v>
      </c>
      <c r="FG34">
        <v>43154</v>
      </c>
      <c r="FH34">
        <v>65703</v>
      </c>
      <c r="FI34">
        <v>126302</v>
      </c>
      <c r="FJ34">
        <v>192225</v>
      </c>
      <c r="FK34">
        <v>51900</v>
      </c>
      <c r="FL34">
        <v>12492</v>
      </c>
      <c r="FM34">
        <v>4469</v>
      </c>
      <c r="FN34">
        <v>1815</v>
      </c>
      <c r="FO34">
        <v>2654</v>
      </c>
      <c r="FP34">
        <v>8023</v>
      </c>
      <c r="FQ34">
        <v>1230</v>
      </c>
      <c r="FR34">
        <v>6793</v>
      </c>
      <c r="FS34">
        <v>12492</v>
      </c>
      <c r="FT34">
        <v>7818</v>
      </c>
      <c r="FU34">
        <v>4674</v>
      </c>
      <c r="FV34">
        <v>2.61</v>
      </c>
      <c r="FW34">
        <v>2.66</v>
      </c>
      <c r="FX34">
        <v>2.5299999999999998</v>
      </c>
      <c r="FY34">
        <v>12492</v>
      </c>
      <c r="FZ34">
        <v>301</v>
      </c>
      <c r="GA34">
        <v>11769</v>
      </c>
      <c r="GB34">
        <v>0</v>
      </c>
      <c r="GC34">
        <v>12</v>
      </c>
      <c r="GD34">
        <v>0</v>
      </c>
      <c r="GE34">
        <v>56</v>
      </c>
      <c r="GF34">
        <v>354</v>
      </c>
      <c r="GG34">
        <v>39</v>
      </c>
      <c r="GH34">
        <v>315</v>
      </c>
      <c r="GI34">
        <v>12492</v>
      </c>
      <c r="GJ34">
        <v>7818</v>
      </c>
      <c r="GK34">
        <v>307</v>
      </c>
      <c r="GL34">
        <v>434</v>
      </c>
      <c r="GM34">
        <v>553</v>
      </c>
      <c r="GN34">
        <v>355</v>
      </c>
      <c r="GO34">
        <v>602</v>
      </c>
      <c r="GP34">
        <v>651</v>
      </c>
      <c r="GQ34">
        <v>1037</v>
      </c>
      <c r="GR34">
        <v>1561</v>
      </c>
      <c r="GS34">
        <v>844</v>
      </c>
      <c r="GT34">
        <v>1122</v>
      </c>
      <c r="GU34">
        <v>352</v>
      </c>
      <c r="GV34">
        <v>4674</v>
      </c>
      <c r="GW34">
        <v>274</v>
      </c>
      <c r="GX34">
        <v>456</v>
      </c>
      <c r="GY34">
        <v>434</v>
      </c>
      <c r="GZ34">
        <v>694</v>
      </c>
      <c r="HA34">
        <v>118</v>
      </c>
      <c r="HB34">
        <v>657</v>
      </c>
      <c r="HC34">
        <v>393</v>
      </c>
      <c r="HD34">
        <v>870</v>
      </c>
      <c r="HE34">
        <v>446</v>
      </c>
      <c r="HF34">
        <v>269</v>
      </c>
      <c r="HG34">
        <v>63</v>
      </c>
      <c r="HH34">
        <v>32692</v>
      </c>
      <c r="HI34">
        <v>3493</v>
      </c>
      <c r="HJ34">
        <v>4392</v>
      </c>
      <c r="HK34">
        <v>1583</v>
      </c>
      <c r="HL34">
        <v>2111</v>
      </c>
      <c r="HM34">
        <v>1801</v>
      </c>
      <c r="HN34">
        <v>1240</v>
      </c>
      <c r="HO34">
        <v>18072</v>
      </c>
      <c r="HP34" s="1">
        <v>19138</v>
      </c>
      <c r="HQ34">
        <v>12411</v>
      </c>
      <c r="HR34">
        <v>382</v>
      </c>
      <c r="HS34">
        <v>180</v>
      </c>
      <c r="HT34">
        <v>879</v>
      </c>
      <c r="HU34">
        <v>182</v>
      </c>
      <c r="HV34" s="8">
        <v>3493</v>
      </c>
      <c r="HW34" s="8">
        <v>7885</v>
      </c>
      <c r="HX34" s="8">
        <v>11579</v>
      </c>
      <c r="HY34" s="8">
        <v>14620</v>
      </c>
      <c r="HZ34" s="7">
        <v>0.10684571148904931</v>
      </c>
      <c r="IA34" s="7">
        <f t="shared" si="17"/>
        <v>0.13434479383335374</v>
      </c>
      <c r="IB34" s="7">
        <v>0.24119050532240305</v>
      </c>
      <c r="IC34" s="7">
        <f t="shared" si="0"/>
        <v>0.11299400464945553</v>
      </c>
      <c r="ID34" s="7">
        <f t="shared" si="1"/>
        <v>9.3019699008931853E-2</v>
      </c>
      <c r="IE34" s="7">
        <v>0.35418450997185857</v>
      </c>
      <c r="IF34" s="7">
        <v>0.44720420898079039</v>
      </c>
      <c r="IG34" s="11">
        <f t="shared" si="2"/>
        <v>1326</v>
      </c>
      <c r="IH34" s="11">
        <f t="shared" si="3"/>
        <v>1667</v>
      </c>
      <c r="II34" s="11">
        <f t="shared" si="4"/>
        <v>1402</v>
      </c>
      <c r="IJ34" s="11">
        <f t="shared" si="5"/>
        <v>1154</v>
      </c>
      <c r="IK34" s="11">
        <f t="shared" si="6"/>
        <v>2993</v>
      </c>
      <c r="IL34" s="11">
        <f t="shared" si="7"/>
        <v>4396</v>
      </c>
      <c r="IM34" s="11">
        <f t="shared" si="8"/>
        <v>5550</v>
      </c>
      <c r="IN34" s="15">
        <f t="shared" si="9"/>
        <v>0.12763113932509187</v>
      </c>
      <c r="IO34" s="15">
        <f t="shared" si="10"/>
        <v>0.12763113932509187</v>
      </c>
      <c r="IP34" s="15">
        <f t="shared" si="11"/>
        <v>6.8828828828828834E-2</v>
      </c>
      <c r="IQ34" s="19">
        <f>ROUND('Input data'!$B$5+((FW34-1)*'Input data'!$C$5),0)</f>
        <v>20416</v>
      </c>
      <c r="IR34" s="19">
        <f t="shared" si="12"/>
        <v>8166</v>
      </c>
      <c r="IS34" s="19">
        <f t="shared" si="13"/>
        <v>15312</v>
      </c>
      <c r="IT34" s="19">
        <f t="shared" si="14"/>
        <v>25520</v>
      </c>
      <c r="IU34" s="19">
        <f t="shared" si="15"/>
        <v>35728</v>
      </c>
      <c r="IV34" s="26">
        <f>('Input data'!$B$12*12)/'PWD zips'!IR34</f>
        <v>0.10185157972079353</v>
      </c>
      <c r="IW34" s="26">
        <f>('Input data'!$B$12*12)/'PWD zips'!IS34</f>
        <v>5.4318181818181821E-2</v>
      </c>
      <c r="IX34" s="26">
        <f>('Input data'!$B$12*12)/'PWD zips'!IT34</f>
        <v>3.2590909090909094E-2</v>
      </c>
      <c r="IY34" s="26">
        <f>('Input data'!$B$12*12)/'PWD zips'!IU34</f>
        <v>2.3279220779220781E-2</v>
      </c>
      <c r="IZ34" s="27">
        <f>('Input data'!$B$13*12)/'PWD zips'!IR34</f>
        <v>0.11384276267450404</v>
      </c>
      <c r="JA34" s="27">
        <f>('Input data'!$B$13*12)/'PWD zips'!IS34</f>
        <v>6.0713166144200623E-2</v>
      </c>
      <c r="JB34" s="27">
        <f>('Input data'!$B$13*12)/'PWD zips'!IT34</f>
        <v>3.6427899686520375E-2</v>
      </c>
      <c r="JC34" s="27">
        <f>('Input data'!$B$13*12)/'PWD zips'!IU34</f>
        <v>2.6019928347514553E-2</v>
      </c>
      <c r="JD34" s="28">
        <f>('Input data'!$B$14*12)/'PWD zips'!IR34</f>
        <v>0.12332108743570903</v>
      </c>
      <c r="JE34" s="28">
        <f>('Input data'!$B$14*12)/'PWD zips'!IS34</f>
        <v>6.5768025078369902E-2</v>
      </c>
      <c r="JF34" s="28">
        <f>('Input data'!$B$14*12)/'PWD zips'!IT34</f>
        <v>3.9460815047021945E-2</v>
      </c>
      <c r="JG34" s="28">
        <f>('Input data'!$B$14*12)/'PWD zips'!IU34</f>
        <v>2.818629646215853E-2</v>
      </c>
    </row>
    <row r="35" spans="1:267" x14ac:dyDescent="0.25">
      <c r="A35" s="1">
        <v>19139</v>
      </c>
      <c r="B35" s="1">
        <f t="shared" si="16"/>
        <v>0</v>
      </c>
      <c r="C35" t="s">
        <v>164</v>
      </c>
      <c r="D35">
        <v>19139</v>
      </c>
      <c r="E35">
        <v>44789</v>
      </c>
      <c r="F35">
        <v>3855</v>
      </c>
      <c r="G35">
        <v>681</v>
      </c>
      <c r="H35">
        <v>363</v>
      </c>
      <c r="I35">
        <v>171</v>
      </c>
      <c r="J35">
        <v>444</v>
      </c>
      <c r="K35">
        <v>591</v>
      </c>
      <c r="L35">
        <v>330</v>
      </c>
      <c r="M35">
        <v>102</v>
      </c>
      <c r="N35">
        <v>84</v>
      </c>
      <c r="O35">
        <v>382</v>
      </c>
      <c r="P35">
        <v>385</v>
      </c>
      <c r="Q35">
        <v>159</v>
      </c>
      <c r="R35">
        <v>163</v>
      </c>
      <c r="S35">
        <v>3581</v>
      </c>
      <c r="T35">
        <v>972</v>
      </c>
      <c r="U35">
        <v>122</v>
      </c>
      <c r="V35">
        <v>246</v>
      </c>
      <c r="W35">
        <v>569</v>
      </c>
      <c r="X35">
        <v>359</v>
      </c>
      <c r="Y35">
        <v>245</v>
      </c>
      <c r="Z35">
        <v>36</v>
      </c>
      <c r="AA35">
        <v>154</v>
      </c>
      <c r="AB35">
        <v>292</v>
      </c>
      <c r="AC35">
        <v>10</v>
      </c>
      <c r="AD35">
        <v>75</v>
      </c>
      <c r="AE35">
        <v>3451</v>
      </c>
      <c r="AF35">
        <v>755</v>
      </c>
      <c r="AG35">
        <v>433</v>
      </c>
      <c r="AH35">
        <v>175</v>
      </c>
      <c r="AI35">
        <v>269</v>
      </c>
      <c r="AJ35">
        <v>243</v>
      </c>
      <c r="AK35">
        <v>303</v>
      </c>
      <c r="AL35">
        <v>57</v>
      </c>
      <c r="AM35">
        <v>67</v>
      </c>
      <c r="AN35">
        <v>556</v>
      </c>
      <c r="AO35">
        <v>245</v>
      </c>
      <c r="AP35">
        <v>155</v>
      </c>
      <c r="AQ35">
        <v>193</v>
      </c>
      <c r="AR35">
        <v>4304</v>
      </c>
      <c r="AS35">
        <v>972</v>
      </c>
      <c r="AT35">
        <v>233</v>
      </c>
      <c r="AU35">
        <v>45</v>
      </c>
      <c r="AV35">
        <v>210</v>
      </c>
      <c r="AW35">
        <v>273</v>
      </c>
      <c r="AX35">
        <v>331</v>
      </c>
      <c r="AY35">
        <v>172</v>
      </c>
      <c r="AZ35">
        <v>199</v>
      </c>
      <c r="BA35">
        <v>897</v>
      </c>
      <c r="BB35">
        <v>471</v>
      </c>
      <c r="BC35">
        <v>239</v>
      </c>
      <c r="BD35">
        <v>262</v>
      </c>
      <c r="BE35">
        <v>8277</v>
      </c>
      <c r="BF35">
        <v>1099</v>
      </c>
      <c r="BG35">
        <v>594</v>
      </c>
      <c r="BH35">
        <v>241</v>
      </c>
      <c r="BI35">
        <v>619</v>
      </c>
      <c r="BJ35">
        <v>571</v>
      </c>
      <c r="BK35">
        <v>485</v>
      </c>
      <c r="BL35">
        <v>147</v>
      </c>
      <c r="BM35">
        <v>300</v>
      </c>
      <c r="BN35">
        <v>1648</v>
      </c>
      <c r="BO35">
        <v>1288</v>
      </c>
      <c r="BP35">
        <v>590</v>
      </c>
      <c r="BQ35">
        <v>695</v>
      </c>
      <c r="BR35">
        <v>5116</v>
      </c>
      <c r="BS35">
        <v>771</v>
      </c>
      <c r="BT35">
        <v>320</v>
      </c>
      <c r="BU35">
        <v>194</v>
      </c>
      <c r="BV35">
        <v>297</v>
      </c>
      <c r="BW35">
        <v>212</v>
      </c>
      <c r="BX35">
        <v>341</v>
      </c>
      <c r="BY35">
        <v>192</v>
      </c>
      <c r="BZ35">
        <v>235</v>
      </c>
      <c r="CA35">
        <v>743</v>
      </c>
      <c r="CB35">
        <v>712</v>
      </c>
      <c r="CC35">
        <v>319</v>
      </c>
      <c r="CD35">
        <v>780</v>
      </c>
      <c r="CE35">
        <v>5167</v>
      </c>
      <c r="CF35">
        <v>767</v>
      </c>
      <c r="CG35">
        <v>370</v>
      </c>
      <c r="CH35">
        <v>181</v>
      </c>
      <c r="CI35">
        <v>379</v>
      </c>
      <c r="CJ35">
        <v>189</v>
      </c>
      <c r="CK35">
        <v>328</v>
      </c>
      <c r="CL35">
        <v>57</v>
      </c>
      <c r="CM35">
        <v>422</v>
      </c>
      <c r="CN35">
        <v>793</v>
      </c>
      <c r="CO35">
        <v>809</v>
      </c>
      <c r="CP35">
        <v>225</v>
      </c>
      <c r="CQ35">
        <v>647</v>
      </c>
      <c r="CR35">
        <v>5602</v>
      </c>
      <c r="CS35">
        <v>636</v>
      </c>
      <c r="CT35">
        <v>690</v>
      </c>
      <c r="CU35">
        <v>374</v>
      </c>
      <c r="CV35">
        <v>202</v>
      </c>
      <c r="CW35">
        <v>411</v>
      </c>
      <c r="CX35">
        <v>219</v>
      </c>
      <c r="CY35">
        <v>146</v>
      </c>
      <c r="CZ35">
        <v>200</v>
      </c>
      <c r="DA35">
        <v>1053</v>
      </c>
      <c r="DB35">
        <v>809</v>
      </c>
      <c r="DC35">
        <v>257</v>
      </c>
      <c r="DD35">
        <v>605</v>
      </c>
      <c r="DE35">
        <v>3522</v>
      </c>
      <c r="DF35">
        <v>700</v>
      </c>
      <c r="DG35">
        <v>233</v>
      </c>
      <c r="DH35">
        <v>250</v>
      </c>
      <c r="DI35">
        <v>249</v>
      </c>
      <c r="DJ35">
        <v>227</v>
      </c>
      <c r="DK35">
        <v>192</v>
      </c>
      <c r="DL35">
        <v>9</v>
      </c>
      <c r="DM35">
        <v>87</v>
      </c>
      <c r="DN35">
        <v>590</v>
      </c>
      <c r="DO35">
        <v>424</v>
      </c>
      <c r="DP35">
        <v>203</v>
      </c>
      <c r="DQ35">
        <v>358</v>
      </c>
      <c r="DR35">
        <v>1914</v>
      </c>
      <c r="DS35">
        <v>206</v>
      </c>
      <c r="DT35">
        <v>62</v>
      </c>
      <c r="DU35">
        <v>232</v>
      </c>
      <c r="DV35">
        <v>163</v>
      </c>
      <c r="DW35">
        <v>129</v>
      </c>
      <c r="DX35">
        <v>88</v>
      </c>
      <c r="DY35">
        <v>69</v>
      </c>
      <c r="DZ35">
        <v>114</v>
      </c>
      <c r="EA35">
        <v>304</v>
      </c>
      <c r="EB35">
        <v>299</v>
      </c>
      <c r="EC35">
        <v>88</v>
      </c>
      <c r="ED35">
        <v>160</v>
      </c>
      <c r="EE35">
        <v>18957</v>
      </c>
      <c r="EF35">
        <v>3658</v>
      </c>
      <c r="EG35">
        <v>1739</v>
      </c>
      <c r="EH35">
        <v>1105</v>
      </c>
      <c r="EI35">
        <v>1298</v>
      </c>
      <c r="EJ35">
        <v>1056</v>
      </c>
      <c r="EK35">
        <v>983</v>
      </c>
      <c r="EL35">
        <v>717</v>
      </c>
      <c r="EM35">
        <v>917</v>
      </c>
      <c r="EN35">
        <v>843</v>
      </c>
      <c r="EO35">
        <v>1533</v>
      </c>
      <c r="EP35">
        <v>1767</v>
      </c>
      <c r="EQ35">
        <v>1631</v>
      </c>
      <c r="ER35">
        <v>778</v>
      </c>
      <c r="ES35">
        <v>297</v>
      </c>
      <c r="ET35">
        <v>342</v>
      </c>
      <c r="EU35">
        <v>293</v>
      </c>
      <c r="EV35">
        <v>18957</v>
      </c>
      <c r="EW35">
        <v>2839</v>
      </c>
      <c r="EX35">
        <v>16118</v>
      </c>
      <c r="EY35">
        <v>18957</v>
      </c>
      <c r="EZ35">
        <v>1810</v>
      </c>
      <c r="FA35">
        <v>17147</v>
      </c>
      <c r="FB35">
        <v>18957</v>
      </c>
      <c r="FC35">
        <v>7691</v>
      </c>
      <c r="FD35">
        <v>11266</v>
      </c>
      <c r="FE35">
        <v>4337</v>
      </c>
      <c r="FF35">
        <v>16463</v>
      </c>
      <c r="FG35">
        <v>33558</v>
      </c>
      <c r="FH35">
        <v>56294</v>
      </c>
      <c r="FI35">
        <v>151746</v>
      </c>
      <c r="FJ35">
        <v>335113</v>
      </c>
      <c r="FK35">
        <v>42665</v>
      </c>
      <c r="FL35">
        <v>18957</v>
      </c>
      <c r="FM35">
        <v>7284</v>
      </c>
      <c r="FN35">
        <v>3778</v>
      </c>
      <c r="FO35">
        <v>3506</v>
      </c>
      <c r="FP35">
        <v>11673</v>
      </c>
      <c r="FQ35">
        <v>2365</v>
      </c>
      <c r="FR35">
        <v>9308</v>
      </c>
      <c r="FS35">
        <v>18957</v>
      </c>
      <c r="FT35">
        <v>7677</v>
      </c>
      <c r="FU35">
        <v>11280</v>
      </c>
      <c r="FV35">
        <v>2.36</v>
      </c>
      <c r="FW35">
        <v>2.36</v>
      </c>
      <c r="FX35">
        <v>2.36</v>
      </c>
      <c r="FY35">
        <v>18957</v>
      </c>
      <c r="FZ35">
        <v>1520</v>
      </c>
      <c r="GA35">
        <v>16073</v>
      </c>
      <c r="GB35">
        <v>96</v>
      </c>
      <c r="GC35">
        <v>275</v>
      </c>
      <c r="GD35">
        <v>50</v>
      </c>
      <c r="GE35">
        <v>560</v>
      </c>
      <c r="GF35">
        <v>383</v>
      </c>
      <c r="GG35">
        <v>51</v>
      </c>
      <c r="GH35">
        <v>332</v>
      </c>
      <c r="GI35">
        <v>18957</v>
      </c>
      <c r="GJ35">
        <v>7677</v>
      </c>
      <c r="GK35">
        <v>643</v>
      </c>
      <c r="GL35">
        <v>557</v>
      </c>
      <c r="GM35">
        <v>261</v>
      </c>
      <c r="GN35">
        <v>365</v>
      </c>
      <c r="GO35">
        <v>552</v>
      </c>
      <c r="GP35">
        <v>911</v>
      </c>
      <c r="GQ35">
        <v>1023</v>
      </c>
      <c r="GR35">
        <v>1390</v>
      </c>
      <c r="GS35">
        <v>809</v>
      </c>
      <c r="GT35">
        <v>705</v>
      </c>
      <c r="GU35">
        <v>461</v>
      </c>
      <c r="GV35">
        <v>11280</v>
      </c>
      <c r="GW35">
        <v>1518</v>
      </c>
      <c r="GX35">
        <v>940</v>
      </c>
      <c r="GY35">
        <v>1478</v>
      </c>
      <c r="GZ35">
        <v>740</v>
      </c>
      <c r="HA35">
        <v>746</v>
      </c>
      <c r="HB35">
        <v>1128</v>
      </c>
      <c r="HC35">
        <v>1454</v>
      </c>
      <c r="HD35">
        <v>1910</v>
      </c>
      <c r="HE35">
        <v>822</v>
      </c>
      <c r="HF35">
        <v>370</v>
      </c>
      <c r="HG35">
        <v>174</v>
      </c>
      <c r="HH35">
        <v>44789</v>
      </c>
      <c r="HI35">
        <v>7559</v>
      </c>
      <c r="HJ35">
        <v>5529</v>
      </c>
      <c r="HK35">
        <v>3401</v>
      </c>
      <c r="HL35">
        <v>3205</v>
      </c>
      <c r="HM35">
        <v>3849</v>
      </c>
      <c r="HN35">
        <v>1862</v>
      </c>
      <c r="HO35">
        <v>19384</v>
      </c>
      <c r="HP35" s="1">
        <v>19139</v>
      </c>
      <c r="HQ35">
        <v>14988</v>
      </c>
      <c r="HR35">
        <v>446</v>
      </c>
      <c r="HS35">
        <v>188</v>
      </c>
      <c r="HT35">
        <v>685</v>
      </c>
      <c r="HU35">
        <v>247</v>
      </c>
      <c r="HV35" s="8">
        <v>7559</v>
      </c>
      <c r="HW35" s="8">
        <v>13088</v>
      </c>
      <c r="HX35" s="8">
        <v>19694</v>
      </c>
      <c r="HY35" s="8">
        <v>25405</v>
      </c>
      <c r="HZ35" s="7">
        <v>0.16876911741722297</v>
      </c>
      <c r="IA35" s="7">
        <f t="shared" si="17"/>
        <v>0.12344548884770815</v>
      </c>
      <c r="IB35" s="7">
        <v>0.29221460626493112</v>
      </c>
      <c r="IC35" s="7">
        <f t="shared" si="0"/>
        <v>0.14749157159123891</v>
      </c>
      <c r="ID35" s="7">
        <f t="shared" si="1"/>
        <v>0.12750898658152671</v>
      </c>
      <c r="IE35" s="7">
        <v>0.43970617785617006</v>
      </c>
      <c r="IF35" s="7">
        <v>0.56721516443769671</v>
      </c>
      <c r="IG35" s="11">
        <f t="shared" si="2"/>
        <v>2530</v>
      </c>
      <c r="IH35" s="11">
        <f t="shared" si="3"/>
        <v>1850</v>
      </c>
      <c r="II35" s="11">
        <f t="shared" si="4"/>
        <v>2211</v>
      </c>
      <c r="IJ35" s="11">
        <f t="shared" si="5"/>
        <v>1911</v>
      </c>
      <c r="IK35" s="11">
        <f t="shared" si="6"/>
        <v>4380</v>
      </c>
      <c r="IL35" s="11">
        <f t="shared" si="7"/>
        <v>6590</v>
      </c>
      <c r="IM35" s="11">
        <f t="shared" si="8"/>
        <v>8501</v>
      </c>
      <c r="IN35" s="15">
        <f t="shared" si="9"/>
        <v>0.10182648401826484</v>
      </c>
      <c r="IO35" s="15">
        <f t="shared" si="10"/>
        <v>0.10182648401826484</v>
      </c>
      <c r="IP35" s="15">
        <f t="shared" si="11"/>
        <v>5.2464415951064582E-2</v>
      </c>
      <c r="IQ35" s="19">
        <f>ROUND('Input data'!$B$5+((FW35-1)*'Input data'!$C$5),0)</f>
        <v>19054</v>
      </c>
      <c r="IR35" s="19">
        <f t="shared" si="12"/>
        <v>7622</v>
      </c>
      <c r="IS35" s="19">
        <f t="shared" si="13"/>
        <v>14291</v>
      </c>
      <c r="IT35" s="19">
        <f t="shared" si="14"/>
        <v>23818</v>
      </c>
      <c r="IU35" s="19">
        <f t="shared" si="15"/>
        <v>33345</v>
      </c>
      <c r="IV35" s="26">
        <f>('Input data'!$B$12*12)/'PWD zips'!IR35</f>
        <v>0.10912096562581999</v>
      </c>
      <c r="IW35" s="26">
        <f>('Input data'!$B$12*12)/'PWD zips'!IS35</f>
        <v>5.8198866419424816E-2</v>
      </c>
      <c r="IX35" s="26">
        <f>('Input data'!$B$12*12)/'PWD zips'!IT35</f>
        <v>3.4919808548156857E-2</v>
      </c>
      <c r="IY35" s="26">
        <f>('Input data'!$B$12*12)/'PWD zips'!IU35</f>
        <v>2.4942869995501576E-2</v>
      </c>
      <c r="IZ35" s="27">
        <f>('Input data'!$B$13*12)/'PWD zips'!IR35</f>
        <v>0.1219679874048806</v>
      </c>
      <c r="JA35" s="27">
        <f>('Input data'!$B$13*12)/'PWD zips'!IS35</f>
        <v>6.5050731229445102E-2</v>
      </c>
      <c r="JB35" s="27">
        <f>('Input data'!$B$13*12)/'PWD zips'!IT35</f>
        <v>3.903098496935091E-2</v>
      </c>
      <c r="JC35" s="27">
        <f>('Input data'!$B$13*12)/'PWD zips'!IU35</f>
        <v>2.7879442195231668E-2</v>
      </c>
      <c r="JD35" s="28">
        <f>('Input data'!$B$14*12)/'PWD zips'!IR35</f>
        <v>0.13212280241406454</v>
      </c>
      <c r="JE35" s="28">
        <f>('Input data'!$B$14*12)/'PWD zips'!IS35</f>
        <v>7.0466727310894969E-2</v>
      </c>
      <c r="JF35" s="28">
        <f>('Input data'!$B$14*12)/'PWD zips'!IT35</f>
        <v>4.2280628096397682E-2</v>
      </c>
      <c r="JG35" s="28">
        <f>('Input data'!$B$14*12)/'PWD zips'!IU35</f>
        <v>3.0200629779577146E-2</v>
      </c>
    </row>
    <row r="36" spans="1:267" x14ac:dyDescent="0.25">
      <c r="A36" s="1">
        <v>19140</v>
      </c>
      <c r="B36" s="1">
        <f t="shared" si="16"/>
        <v>0</v>
      </c>
      <c r="C36" t="s">
        <v>165</v>
      </c>
      <c r="D36">
        <v>19140</v>
      </c>
      <c r="E36">
        <v>53979</v>
      </c>
      <c r="F36">
        <v>5170</v>
      </c>
      <c r="G36">
        <v>1637</v>
      </c>
      <c r="H36">
        <v>787</v>
      </c>
      <c r="I36">
        <v>392</v>
      </c>
      <c r="J36">
        <v>203</v>
      </c>
      <c r="K36">
        <v>489</v>
      </c>
      <c r="L36">
        <v>258</v>
      </c>
      <c r="M36">
        <v>226</v>
      </c>
      <c r="N36">
        <v>47</v>
      </c>
      <c r="O36">
        <v>714</v>
      </c>
      <c r="P36">
        <v>250</v>
      </c>
      <c r="Q36">
        <v>115</v>
      </c>
      <c r="R36">
        <v>52</v>
      </c>
      <c r="S36">
        <v>4084</v>
      </c>
      <c r="T36">
        <v>1283</v>
      </c>
      <c r="U36">
        <v>749</v>
      </c>
      <c r="V36">
        <v>556</v>
      </c>
      <c r="W36">
        <v>130</v>
      </c>
      <c r="X36">
        <v>122</v>
      </c>
      <c r="Y36">
        <v>397</v>
      </c>
      <c r="Z36">
        <v>48</v>
      </c>
      <c r="AA36">
        <v>84</v>
      </c>
      <c r="AB36">
        <v>181</v>
      </c>
      <c r="AC36">
        <v>0</v>
      </c>
      <c r="AD36">
        <v>80</v>
      </c>
      <c r="AE36">
        <v>3624</v>
      </c>
      <c r="AF36">
        <v>619</v>
      </c>
      <c r="AG36">
        <v>595</v>
      </c>
      <c r="AH36">
        <v>491</v>
      </c>
      <c r="AI36">
        <v>185</v>
      </c>
      <c r="AJ36">
        <v>241</v>
      </c>
      <c r="AK36">
        <v>489</v>
      </c>
      <c r="AL36">
        <v>65</v>
      </c>
      <c r="AM36">
        <v>0</v>
      </c>
      <c r="AN36">
        <v>442</v>
      </c>
      <c r="AO36">
        <v>332</v>
      </c>
      <c r="AP36">
        <v>122</v>
      </c>
      <c r="AQ36">
        <v>43</v>
      </c>
      <c r="AR36">
        <v>5307</v>
      </c>
      <c r="AS36">
        <v>700</v>
      </c>
      <c r="AT36">
        <v>704</v>
      </c>
      <c r="AU36">
        <v>380</v>
      </c>
      <c r="AV36">
        <v>343</v>
      </c>
      <c r="AW36">
        <v>341</v>
      </c>
      <c r="AX36">
        <v>552</v>
      </c>
      <c r="AY36">
        <v>335</v>
      </c>
      <c r="AZ36">
        <v>225</v>
      </c>
      <c r="BA36">
        <v>1056</v>
      </c>
      <c r="BB36">
        <v>395</v>
      </c>
      <c r="BC36">
        <v>66</v>
      </c>
      <c r="BD36">
        <v>210</v>
      </c>
      <c r="BE36">
        <v>8108</v>
      </c>
      <c r="BF36">
        <v>1641</v>
      </c>
      <c r="BG36">
        <v>455</v>
      </c>
      <c r="BH36">
        <v>714</v>
      </c>
      <c r="BI36">
        <v>245</v>
      </c>
      <c r="BJ36">
        <v>463</v>
      </c>
      <c r="BK36">
        <v>651</v>
      </c>
      <c r="BL36">
        <v>30</v>
      </c>
      <c r="BM36">
        <v>197</v>
      </c>
      <c r="BN36">
        <v>1579</v>
      </c>
      <c r="BO36">
        <v>1378</v>
      </c>
      <c r="BP36">
        <v>496</v>
      </c>
      <c r="BQ36">
        <v>259</v>
      </c>
      <c r="BR36">
        <v>6160</v>
      </c>
      <c r="BS36">
        <v>806</v>
      </c>
      <c r="BT36">
        <v>1032</v>
      </c>
      <c r="BU36">
        <v>596</v>
      </c>
      <c r="BV36">
        <v>245</v>
      </c>
      <c r="BW36">
        <v>296</v>
      </c>
      <c r="BX36">
        <v>407</v>
      </c>
      <c r="BY36">
        <v>130</v>
      </c>
      <c r="BZ36">
        <v>147</v>
      </c>
      <c r="CA36">
        <v>786</v>
      </c>
      <c r="CB36">
        <v>857</v>
      </c>
      <c r="CC36">
        <v>460</v>
      </c>
      <c r="CD36">
        <v>398</v>
      </c>
      <c r="CE36">
        <v>5658</v>
      </c>
      <c r="CF36">
        <v>662</v>
      </c>
      <c r="CG36">
        <v>891</v>
      </c>
      <c r="CH36">
        <v>670</v>
      </c>
      <c r="CI36">
        <v>398</v>
      </c>
      <c r="CJ36">
        <v>264</v>
      </c>
      <c r="CK36">
        <v>486</v>
      </c>
      <c r="CL36">
        <v>388</v>
      </c>
      <c r="CM36">
        <v>118</v>
      </c>
      <c r="CN36">
        <v>736</v>
      </c>
      <c r="CO36">
        <v>354</v>
      </c>
      <c r="CP36">
        <v>247</v>
      </c>
      <c r="CQ36">
        <v>444</v>
      </c>
      <c r="CR36">
        <v>7441</v>
      </c>
      <c r="CS36">
        <v>1296</v>
      </c>
      <c r="CT36">
        <v>1218</v>
      </c>
      <c r="CU36">
        <v>736</v>
      </c>
      <c r="CV36">
        <v>468</v>
      </c>
      <c r="CW36">
        <v>411</v>
      </c>
      <c r="CX36">
        <v>279</v>
      </c>
      <c r="CY36">
        <v>193</v>
      </c>
      <c r="CZ36">
        <v>225</v>
      </c>
      <c r="DA36">
        <v>841</v>
      </c>
      <c r="DB36">
        <v>638</v>
      </c>
      <c r="DC36">
        <v>442</v>
      </c>
      <c r="DD36">
        <v>694</v>
      </c>
      <c r="DE36">
        <v>4981</v>
      </c>
      <c r="DF36">
        <v>437</v>
      </c>
      <c r="DG36">
        <v>358</v>
      </c>
      <c r="DH36">
        <v>685</v>
      </c>
      <c r="DI36">
        <v>690</v>
      </c>
      <c r="DJ36">
        <v>409</v>
      </c>
      <c r="DK36">
        <v>553</v>
      </c>
      <c r="DL36">
        <v>196</v>
      </c>
      <c r="DM36">
        <v>53</v>
      </c>
      <c r="DN36">
        <v>757</v>
      </c>
      <c r="DO36">
        <v>241</v>
      </c>
      <c r="DP36">
        <v>383</v>
      </c>
      <c r="DQ36">
        <v>219</v>
      </c>
      <c r="DR36">
        <v>3446</v>
      </c>
      <c r="DS36">
        <v>269</v>
      </c>
      <c r="DT36">
        <v>100</v>
      </c>
      <c r="DU36">
        <v>450</v>
      </c>
      <c r="DV36">
        <v>444</v>
      </c>
      <c r="DW36">
        <v>458</v>
      </c>
      <c r="DX36">
        <v>415</v>
      </c>
      <c r="DY36">
        <v>179</v>
      </c>
      <c r="DZ36">
        <v>49</v>
      </c>
      <c r="EA36">
        <v>435</v>
      </c>
      <c r="EB36">
        <v>251</v>
      </c>
      <c r="EC36">
        <v>244</v>
      </c>
      <c r="ED36">
        <v>152</v>
      </c>
      <c r="EE36">
        <v>20384</v>
      </c>
      <c r="EF36">
        <v>3926</v>
      </c>
      <c r="EG36">
        <v>2430</v>
      </c>
      <c r="EH36">
        <v>1948</v>
      </c>
      <c r="EI36">
        <v>1454</v>
      </c>
      <c r="EJ36">
        <v>1162</v>
      </c>
      <c r="EK36">
        <v>1705</v>
      </c>
      <c r="EL36">
        <v>957</v>
      </c>
      <c r="EM36">
        <v>759</v>
      </c>
      <c r="EN36">
        <v>509</v>
      </c>
      <c r="EO36">
        <v>1226</v>
      </c>
      <c r="EP36">
        <v>1314</v>
      </c>
      <c r="EQ36">
        <v>1758</v>
      </c>
      <c r="ER36">
        <v>764</v>
      </c>
      <c r="ES36">
        <v>320</v>
      </c>
      <c r="ET36">
        <v>52</v>
      </c>
      <c r="EU36">
        <v>100</v>
      </c>
      <c r="EV36">
        <v>20384</v>
      </c>
      <c r="EW36">
        <v>4285</v>
      </c>
      <c r="EX36">
        <v>16099</v>
      </c>
      <c r="EY36">
        <v>20384</v>
      </c>
      <c r="EZ36">
        <v>2174</v>
      </c>
      <c r="FA36">
        <v>18210</v>
      </c>
      <c r="FB36">
        <v>20384</v>
      </c>
      <c r="FC36">
        <v>10985</v>
      </c>
      <c r="FD36">
        <v>9399</v>
      </c>
      <c r="FE36">
        <v>5608</v>
      </c>
      <c r="FF36">
        <v>14592</v>
      </c>
      <c r="FG36">
        <v>26671</v>
      </c>
      <c r="FH36">
        <v>45821</v>
      </c>
      <c r="FI36">
        <v>104638</v>
      </c>
      <c r="FJ36">
        <v>173485</v>
      </c>
      <c r="FK36">
        <v>32480</v>
      </c>
      <c r="FL36">
        <v>20384</v>
      </c>
      <c r="FM36">
        <v>10739</v>
      </c>
      <c r="FN36">
        <v>5950</v>
      </c>
      <c r="FO36">
        <v>4789</v>
      </c>
      <c r="FP36">
        <v>9645</v>
      </c>
      <c r="FQ36">
        <v>2142</v>
      </c>
      <c r="FR36">
        <v>7503</v>
      </c>
      <c r="FS36">
        <v>20384</v>
      </c>
      <c r="FT36">
        <v>10275</v>
      </c>
      <c r="FU36">
        <v>10109</v>
      </c>
      <c r="FV36">
        <v>2.65</v>
      </c>
      <c r="FW36">
        <v>2.48</v>
      </c>
      <c r="FX36">
        <v>2.82</v>
      </c>
      <c r="FY36">
        <v>20384</v>
      </c>
      <c r="FZ36">
        <v>2417</v>
      </c>
      <c r="GA36">
        <v>11678</v>
      </c>
      <c r="GB36">
        <v>16</v>
      </c>
      <c r="GC36">
        <v>411</v>
      </c>
      <c r="GD36">
        <v>61</v>
      </c>
      <c r="GE36">
        <v>4733</v>
      </c>
      <c r="GF36">
        <v>1068</v>
      </c>
      <c r="GG36">
        <v>511</v>
      </c>
      <c r="GH36">
        <v>557</v>
      </c>
      <c r="GI36">
        <v>20384</v>
      </c>
      <c r="GJ36">
        <v>10275</v>
      </c>
      <c r="GK36">
        <v>761</v>
      </c>
      <c r="GL36">
        <v>920</v>
      </c>
      <c r="GM36">
        <v>997</v>
      </c>
      <c r="GN36">
        <v>1141</v>
      </c>
      <c r="GO36">
        <v>672</v>
      </c>
      <c r="GP36">
        <v>1303</v>
      </c>
      <c r="GQ36">
        <v>1388</v>
      </c>
      <c r="GR36">
        <v>1661</v>
      </c>
      <c r="GS36">
        <v>736</v>
      </c>
      <c r="GT36">
        <v>599</v>
      </c>
      <c r="GU36">
        <v>97</v>
      </c>
      <c r="GV36">
        <v>10109</v>
      </c>
      <c r="GW36">
        <v>775</v>
      </c>
      <c r="GX36">
        <v>1470</v>
      </c>
      <c r="GY36">
        <v>1433</v>
      </c>
      <c r="GZ36">
        <v>807</v>
      </c>
      <c r="HA36">
        <v>782</v>
      </c>
      <c r="HB36">
        <v>1564</v>
      </c>
      <c r="HC36">
        <v>837</v>
      </c>
      <c r="HD36">
        <v>879</v>
      </c>
      <c r="HE36">
        <v>1022</v>
      </c>
      <c r="HF36">
        <v>485</v>
      </c>
      <c r="HG36">
        <v>55</v>
      </c>
      <c r="HH36">
        <v>53979</v>
      </c>
      <c r="HI36">
        <v>9350</v>
      </c>
      <c r="HJ36">
        <v>12559</v>
      </c>
      <c r="HK36">
        <v>3351</v>
      </c>
      <c r="HL36">
        <v>3494</v>
      </c>
      <c r="HM36">
        <v>6277</v>
      </c>
      <c r="HN36">
        <v>1145</v>
      </c>
      <c r="HO36">
        <v>17803</v>
      </c>
      <c r="HP36" s="1">
        <v>19140</v>
      </c>
      <c r="HQ36">
        <v>20344</v>
      </c>
      <c r="HR36">
        <v>651</v>
      </c>
      <c r="HS36">
        <v>350</v>
      </c>
      <c r="HT36">
        <v>1005</v>
      </c>
      <c r="HU36">
        <v>296</v>
      </c>
      <c r="HV36" s="8">
        <v>9350</v>
      </c>
      <c r="HW36" s="8">
        <v>21909</v>
      </c>
      <c r="HX36" s="8">
        <v>28754</v>
      </c>
      <c r="HY36" s="8">
        <v>36176</v>
      </c>
      <c r="HZ36" s="7">
        <v>0.17321550973526742</v>
      </c>
      <c r="IA36" s="7">
        <f t="shared" si="17"/>
        <v>0.23266455473424849</v>
      </c>
      <c r="IB36" s="7">
        <v>0.40588006446951591</v>
      </c>
      <c r="IC36" s="7">
        <f t="shared" si="0"/>
        <v>0.12680857370458881</v>
      </c>
      <c r="ID36" s="7">
        <f t="shared" si="1"/>
        <v>0.13749791585616628</v>
      </c>
      <c r="IE36" s="7">
        <v>0.53268863817410472</v>
      </c>
      <c r="IF36" s="7">
        <v>0.67018655403027105</v>
      </c>
      <c r="IG36" s="11">
        <f t="shared" si="2"/>
        <v>3524</v>
      </c>
      <c r="IH36" s="11">
        <f t="shared" si="3"/>
        <v>4733</v>
      </c>
      <c r="II36" s="11">
        <f t="shared" si="4"/>
        <v>2580</v>
      </c>
      <c r="IJ36" s="11">
        <f t="shared" si="5"/>
        <v>2797</v>
      </c>
      <c r="IK36" s="11">
        <f t="shared" si="6"/>
        <v>8257</v>
      </c>
      <c r="IL36" s="11">
        <f t="shared" si="7"/>
        <v>10837</v>
      </c>
      <c r="IM36" s="11">
        <f t="shared" si="8"/>
        <v>13634</v>
      </c>
      <c r="IN36" s="15">
        <f t="shared" si="9"/>
        <v>7.8842194501634974E-2</v>
      </c>
      <c r="IO36" s="15">
        <f t="shared" si="10"/>
        <v>7.8842194501634974E-2</v>
      </c>
      <c r="IP36" s="15">
        <f t="shared" si="11"/>
        <v>4.7748276367903769E-2</v>
      </c>
      <c r="IQ36" s="19">
        <f>ROUND('Input data'!$B$5+((FW36-1)*'Input data'!$C$5),0)</f>
        <v>19599</v>
      </c>
      <c r="IR36" s="19">
        <f t="shared" si="12"/>
        <v>7840</v>
      </c>
      <c r="IS36" s="19">
        <f t="shared" si="13"/>
        <v>14699</v>
      </c>
      <c r="IT36" s="19">
        <f t="shared" si="14"/>
        <v>24499</v>
      </c>
      <c r="IU36" s="19">
        <f t="shared" si="15"/>
        <v>34298</v>
      </c>
      <c r="IV36" s="26">
        <f>('Input data'!$B$12*12)/'PWD zips'!IR36</f>
        <v>0.10608673469387755</v>
      </c>
      <c r="IW36" s="26">
        <f>('Input data'!$B$12*12)/'PWD zips'!IS36</f>
        <v>5.6583441050411597E-2</v>
      </c>
      <c r="IX36" s="26">
        <f>('Input data'!$B$12*12)/'PWD zips'!IT36</f>
        <v>3.3949140781256382E-2</v>
      </c>
      <c r="IY36" s="26">
        <f>('Input data'!$B$12*12)/'PWD zips'!IU36</f>
        <v>2.4249810484576362E-2</v>
      </c>
      <c r="IZ36" s="27">
        <f>('Input data'!$B$13*12)/'PWD zips'!IR36</f>
        <v>0.11857653061224489</v>
      </c>
      <c r="JA36" s="27">
        <f>('Input data'!$B$13*12)/'PWD zips'!IS36</f>
        <v>6.3245118715558879E-2</v>
      </c>
      <c r="JB36" s="27">
        <f>('Input data'!$B$13*12)/'PWD zips'!IT36</f>
        <v>3.7946038613820975E-2</v>
      </c>
      <c r="JC36" s="27">
        <f>('Input data'!$B$13*12)/'PWD zips'!IU36</f>
        <v>2.7104787451163334E-2</v>
      </c>
      <c r="JD36" s="28">
        <f>('Input data'!$B$14*12)/'PWD zips'!IR36</f>
        <v>0.12844897959183674</v>
      </c>
      <c r="JE36" s="28">
        <f>('Input data'!$B$14*12)/'PWD zips'!IS36</f>
        <v>6.851078304646574E-2</v>
      </c>
      <c r="JF36" s="28">
        <f>('Input data'!$B$14*12)/'PWD zips'!IT36</f>
        <v>4.1105351238826075E-2</v>
      </c>
      <c r="JG36" s="28">
        <f>('Input data'!$B$14*12)/'PWD zips'!IU36</f>
        <v>2.9361478803428771E-2</v>
      </c>
    </row>
    <row r="37" spans="1:267" x14ac:dyDescent="0.25">
      <c r="A37" s="1">
        <v>19141</v>
      </c>
      <c r="B37" s="1">
        <f t="shared" si="16"/>
        <v>0</v>
      </c>
      <c r="C37" t="s">
        <v>166</v>
      </c>
      <c r="D37">
        <v>19141</v>
      </c>
      <c r="E37">
        <v>32761</v>
      </c>
      <c r="F37">
        <v>2331</v>
      </c>
      <c r="G37">
        <v>333</v>
      </c>
      <c r="H37">
        <v>82</v>
      </c>
      <c r="I37">
        <v>205</v>
      </c>
      <c r="J37">
        <v>187</v>
      </c>
      <c r="K37">
        <v>440</v>
      </c>
      <c r="L37">
        <v>262</v>
      </c>
      <c r="M37">
        <v>83</v>
      </c>
      <c r="N37">
        <v>32</v>
      </c>
      <c r="O37">
        <v>243</v>
      </c>
      <c r="P37">
        <v>334</v>
      </c>
      <c r="Q37">
        <v>63</v>
      </c>
      <c r="R37">
        <v>67</v>
      </c>
      <c r="S37">
        <v>2871</v>
      </c>
      <c r="T37">
        <v>618</v>
      </c>
      <c r="U37">
        <v>138</v>
      </c>
      <c r="V37">
        <v>587</v>
      </c>
      <c r="W37">
        <v>211</v>
      </c>
      <c r="X37">
        <v>344</v>
      </c>
      <c r="Y37">
        <v>247</v>
      </c>
      <c r="Z37">
        <v>0</v>
      </c>
      <c r="AA37">
        <v>0</v>
      </c>
      <c r="AB37">
        <v>235</v>
      </c>
      <c r="AC37">
        <v>46</v>
      </c>
      <c r="AD37">
        <v>14</v>
      </c>
      <c r="AE37">
        <v>2149</v>
      </c>
      <c r="AF37">
        <v>486</v>
      </c>
      <c r="AG37">
        <v>158</v>
      </c>
      <c r="AH37">
        <v>88</v>
      </c>
      <c r="AI37">
        <v>222</v>
      </c>
      <c r="AJ37">
        <v>248</v>
      </c>
      <c r="AK37">
        <v>179</v>
      </c>
      <c r="AL37">
        <v>126</v>
      </c>
      <c r="AM37">
        <v>25</v>
      </c>
      <c r="AN37">
        <v>283</v>
      </c>
      <c r="AO37">
        <v>199</v>
      </c>
      <c r="AP37">
        <v>89</v>
      </c>
      <c r="AQ37">
        <v>46</v>
      </c>
      <c r="AR37">
        <v>2308</v>
      </c>
      <c r="AS37">
        <v>270</v>
      </c>
      <c r="AT37">
        <v>151</v>
      </c>
      <c r="AU37">
        <v>255</v>
      </c>
      <c r="AV37">
        <v>176</v>
      </c>
      <c r="AW37">
        <v>260</v>
      </c>
      <c r="AX37">
        <v>124</v>
      </c>
      <c r="AY37">
        <v>59</v>
      </c>
      <c r="AZ37">
        <v>25</v>
      </c>
      <c r="BA37">
        <v>340</v>
      </c>
      <c r="BB37">
        <v>275</v>
      </c>
      <c r="BC37">
        <v>236</v>
      </c>
      <c r="BD37">
        <v>137</v>
      </c>
      <c r="BE37">
        <v>5347</v>
      </c>
      <c r="BF37">
        <v>904</v>
      </c>
      <c r="BG37">
        <v>285</v>
      </c>
      <c r="BH37">
        <v>340</v>
      </c>
      <c r="BI37">
        <v>162</v>
      </c>
      <c r="BJ37">
        <v>694</v>
      </c>
      <c r="BK37">
        <v>172</v>
      </c>
      <c r="BL37">
        <v>69</v>
      </c>
      <c r="BM37">
        <v>15</v>
      </c>
      <c r="BN37">
        <v>1034</v>
      </c>
      <c r="BO37">
        <v>759</v>
      </c>
      <c r="BP37">
        <v>370</v>
      </c>
      <c r="BQ37">
        <v>543</v>
      </c>
      <c r="BR37">
        <v>3827</v>
      </c>
      <c r="BS37">
        <v>27</v>
      </c>
      <c r="BT37">
        <v>259</v>
      </c>
      <c r="BU37">
        <v>296</v>
      </c>
      <c r="BV37">
        <v>321</v>
      </c>
      <c r="BW37">
        <v>213</v>
      </c>
      <c r="BX37">
        <v>102</v>
      </c>
      <c r="BY37">
        <v>187</v>
      </c>
      <c r="BZ37">
        <v>149</v>
      </c>
      <c r="CA37">
        <v>628</v>
      </c>
      <c r="CB37">
        <v>759</v>
      </c>
      <c r="CC37">
        <v>502</v>
      </c>
      <c r="CD37">
        <v>384</v>
      </c>
      <c r="CE37">
        <v>3828</v>
      </c>
      <c r="CF37">
        <v>445</v>
      </c>
      <c r="CG37">
        <v>589</v>
      </c>
      <c r="CH37">
        <v>326</v>
      </c>
      <c r="CI37">
        <v>194</v>
      </c>
      <c r="CJ37">
        <v>248</v>
      </c>
      <c r="CK37">
        <v>149</v>
      </c>
      <c r="CL37">
        <v>0</v>
      </c>
      <c r="CM37">
        <v>54</v>
      </c>
      <c r="CN37">
        <v>282</v>
      </c>
      <c r="CO37">
        <v>646</v>
      </c>
      <c r="CP37">
        <v>287</v>
      </c>
      <c r="CQ37">
        <v>608</v>
      </c>
      <c r="CR37">
        <v>3856</v>
      </c>
      <c r="CS37">
        <v>300</v>
      </c>
      <c r="CT37">
        <v>282</v>
      </c>
      <c r="CU37">
        <v>375</v>
      </c>
      <c r="CV37">
        <v>363</v>
      </c>
      <c r="CW37">
        <v>138</v>
      </c>
      <c r="CX37">
        <v>92</v>
      </c>
      <c r="CY37">
        <v>88</v>
      </c>
      <c r="CZ37">
        <v>152</v>
      </c>
      <c r="DA37">
        <v>605</v>
      </c>
      <c r="DB37">
        <v>276</v>
      </c>
      <c r="DC37">
        <v>318</v>
      </c>
      <c r="DD37">
        <v>867</v>
      </c>
      <c r="DE37">
        <v>3727</v>
      </c>
      <c r="DF37">
        <v>332</v>
      </c>
      <c r="DG37">
        <v>321</v>
      </c>
      <c r="DH37">
        <v>233</v>
      </c>
      <c r="DI37">
        <v>271</v>
      </c>
      <c r="DJ37">
        <v>63</v>
      </c>
      <c r="DK37">
        <v>174</v>
      </c>
      <c r="DL37">
        <v>44</v>
      </c>
      <c r="DM37">
        <v>147</v>
      </c>
      <c r="DN37">
        <v>408</v>
      </c>
      <c r="DO37">
        <v>467</v>
      </c>
      <c r="DP37">
        <v>443</v>
      </c>
      <c r="DQ37">
        <v>824</v>
      </c>
      <c r="DR37">
        <v>2517</v>
      </c>
      <c r="DS37">
        <v>174</v>
      </c>
      <c r="DT37">
        <v>114</v>
      </c>
      <c r="DU37">
        <v>188</v>
      </c>
      <c r="DV37">
        <v>438</v>
      </c>
      <c r="DW37">
        <v>213</v>
      </c>
      <c r="DX37">
        <v>149</v>
      </c>
      <c r="DY37">
        <v>69</v>
      </c>
      <c r="DZ37">
        <v>55</v>
      </c>
      <c r="EA37">
        <v>489</v>
      </c>
      <c r="EB37">
        <v>274</v>
      </c>
      <c r="EC37">
        <v>40</v>
      </c>
      <c r="ED37">
        <v>314</v>
      </c>
      <c r="EE37">
        <v>14413</v>
      </c>
      <c r="EF37">
        <v>2089</v>
      </c>
      <c r="EG37">
        <v>1932</v>
      </c>
      <c r="EH37">
        <v>680</v>
      </c>
      <c r="EI37">
        <v>973</v>
      </c>
      <c r="EJ37">
        <v>700</v>
      </c>
      <c r="EK37">
        <v>892</v>
      </c>
      <c r="EL37">
        <v>593</v>
      </c>
      <c r="EM37">
        <v>734</v>
      </c>
      <c r="EN37">
        <v>448</v>
      </c>
      <c r="EO37">
        <v>1291</v>
      </c>
      <c r="EP37">
        <v>1345</v>
      </c>
      <c r="EQ37">
        <v>1281</v>
      </c>
      <c r="ER37">
        <v>751</v>
      </c>
      <c r="ES37">
        <v>185</v>
      </c>
      <c r="ET37">
        <v>414</v>
      </c>
      <c r="EU37">
        <v>105</v>
      </c>
      <c r="EV37">
        <v>14413</v>
      </c>
      <c r="EW37">
        <v>1548</v>
      </c>
      <c r="EX37">
        <v>12865</v>
      </c>
      <c r="EY37">
        <v>14413</v>
      </c>
      <c r="EZ37">
        <v>993</v>
      </c>
      <c r="FA37">
        <v>13420</v>
      </c>
      <c r="FB37">
        <v>14413</v>
      </c>
      <c r="FC37">
        <v>5308</v>
      </c>
      <c r="FD37">
        <v>9105</v>
      </c>
      <c r="FE37">
        <v>7463</v>
      </c>
      <c r="FF37">
        <v>18086</v>
      </c>
      <c r="FG37">
        <v>35390</v>
      </c>
      <c r="FH37">
        <v>58678</v>
      </c>
      <c r="FI37">
        <v>121388</v>
      </c>
      <c r="FJ37">
        <v>204012</v>
      </c>
      <c r="FK37">
        <v>43796</v>
      </c>
      <c r="FL37">
        <v>14413</v>
      </c>
      <c r="FM37">
        <v>5181</v>
      </c>
      <c r="FN37">
        <v>2834</v>
      </c>
      <c r="FO37">
        <v>2347</v>
      </c>
      <c r="FP37">
        <v>9232</v>
      </c>
      <c r="FQ37">
        <v>1176</v>
      </c>
      <c r="FR37">
        <v>8056</v>
      </c>
      <c r="FS37">
        <v>14413</v>
      </c>
      <c r="FT37">
        <v>7331</v>
      </c>
      <c r="FU37">
        <v>7082</v>
      </c>
      <c r="FV37">
        <v>2.27</v>
      </c>
      <c r="FW37">
        <v>2.48</v>
      </c>
      <c r="FX37">
        <v>2.0499999999999998</v>
      </c>
      <c r="FY37">
        <v>14413</v>
      </c>
      <c r="FZ37">
        <v>572</v>
      </c>
      <c r="GA37">
        <v>12603</v>
      </c>
      <c r="GB37">
        <v>0</v>
      </c>
      <c r="GC37">
        <v>487</v>
      </c>
      <c r="GD37">
        <v>0</v>
      </c>
      <c r="GE37">
        <v>168</v>
      </c>
      <c r="GF37">
        <v>583</v>
      </c>
      <c r="GG37">
        <v>29</v>
      </c>
      <c r="GH37">
        <v>554</v>
      </c>
      <c r="GI37">
        <v>14413</v>
      </c>
      <c r="GJ37">
        <v>7331</v>
      </c>
      <c r="GK37">
        <v>206</v>
      </c>
      <c r="GL37">
        <v>430</v>
      </c>
      <c r="GM37">
        <v>912</v>
      </c>
      <c r="GN37">
        <v>263</v>
      </c>
      <c r="GO37">
        <v>332</v>
      </c>
      <c r="GP37">
        <v>808</v>
      </c>
      <c r="GQ37">
        <v>719</v>
      </c>
      <c r="GR37">
        <v>1532</v>
      </c>
      <c r="GS37">
        <v>857</v>
      </c>
      <c r="GT37">
        <v>794</v>
      </c>
      <c r="GU37">
        <v>478</v>
      </c>
      <c r="GV37">
        <v>7082</v>
      </c>
      <c r="GW37">
        <v>534</v>
      </c>
      <c r="GX37">
        <v>919</v>
      </c>
      <c r="GY37">
        <v>1020</v>
      </c>
      <c r="GZ37">
        <v>417</v>
      </c>
      <c r="HA37">
        <v>641</v>
      </c>
      <c r="HB37">
        <v>784</v>
      </c>
      <c r="HC37">
        <v>1056</v>
      </c>
      <c r="HD37">
        <v>1104</v>
      </c>
      <c r="HE37">
        <v>424</v>
      </c>
      <c r="HF37">
        <v>142</v>
      </c>
      <c r="HG37">
        <v>41</v>
      </c>
      <c r="HH37">
        <v>32761</v>
      </c>
      <c r="HI37">
        <v>3889</v>
      </c>
      <c r="HJ37">
        <v>5272</v>
      </c>
      <c r="HK37">
        <v>2545</v>
      </c>
      <c r="HL37">
        <v>2861</v>
      </c>
      <c r="HM37">
        <v>2375</v>
      </c>
      <c r="HN37">
        <v>654</v>
      </c>
      <c r="HO37">
        <v>15165</v>
      </c>
      <c r="HP37" s="1">
        <v>19141</v>
      </c>
      <c r="HQ37">
        <v>9414</v>
      </c>
      <c r="HR37">
        <v>274</v>
      </c>
      <c r="HS37">
        <v>146</v>
      </c>
      <c r="HT37">
        <v>566</v>
      </c>
      <c r="HU37">
        <v>146</v>
      </c>
      <c r="HV37" s="8">
        <v>3889</v>
      </c>
      <c r="HW37" s="8">
        <v>9161</v>
      </c>
      <c r="HX37" s="8">
        <v>14567</v>
      </c>
      <c r="HY37" s="8">
        <v>17596</v>
      </c>
      <c r="HZ37" s="7">
        <v>0.11870822013980037</v>
      </c>
      <c r="IA37" s="7">
        <f t="shared" si="17"/>
        <v>0.16092304874698574</v>
      </c>
      <c r="IB37" s="7">
        <v>0.27963126888678613</v>
      </c>
      <c r="IC37" s="7">
        <f t="shared" si="0"/>
        <v>0.16501327798296755</v>
      </c>
      <c r="ID37" s="7">
        <f t="shared" si="1"/>
        <v>9.2457495192454442E-2</v>
      </c>
      <c r="IE37" s="7">
        <v>0.44464454686975369</v>
      </c>
      <c r="IF37" s="7">
        <v>0.53710204206220813</v>
      </c>
      <c r="IG37" s="11">
        <f t="shared" si="2"/>
        <v>1118</v>
      </c>
      <c r="IH37" s="11">
        <f t="shared" si="3"/>
        <v>1515</v>
      </c>
      <c r="II37" s="11">
        <f t="shared" si="4"/>
        <v>1553</v>
      </c>
      <c r="IJ37" s="11">
        <f t="shared" si="5"/>
        <v>870</v>
      </c>
      <c r="IK37" s="11">
        <f t="shared" si="6"/>
        <v>2632</v>
      </c>
      <c r="IL37" s="11">
        <f t="shared" si="7"/>
        <v>4186</v>
      </c>
      <c r="IM37" s="11">
        <f t="shared" si="8"/>
        <v>5056</v>
      </c>
      <c r="IN37" s="15">
        <f t="shared" si="9"/>
        <v>0.10410334346504559</v>
      </c>
      <c r="IO37" s="15">
        <f t="shared" si="10"/>
        <v>0.10410334346504559</v>
      </c>
      <c r="IP37" s="15">
        <f t="shared" si="11"/>
        <v>5.4193037974683542E-2</v>
      </c>
      <c r="IQ37" s="19">
        <f>ROUND('Input data'!$B$5+((FW37-1)*'Input data'!$C$5),0)</f>
        <v>19599</v>
      </c>
      <c r="IR37" s="19">
        <f t="shared" si="12"/>
        <v>7840</v>
      </c>
      <c r="IS37" s="19">
        <f t="shared" si="13"/>
        <v>14699</v>
      </c>
      <c r="IT37" s="19">
        <f t="shared" si="14"/>
        <v>24499</v>
      </c>
      <c r="IU37" s="19">
        <f t="shared" si="15"/>
        <v>34298</v>
      </c>
      <c r="IV37" s="26">
        <f>('Input data'!$B$12*12)/'PWD zips'!IR37</f>
        <v>0.10608673469387755</v>
      </c>
      <c r="IW37" s="26">
        <f>('Input data'!$B$12*12)/'PWD zips'!IS37</f>
        <v>5.6583441050411597E-2</v>
      </c>
      <c r="IX37" s="26">
        <f>('Input data'!$B$12*12)/'PWD zips'!IT37</f>
        <v>3.3949140781256382E-2</v>
      </c>
      <c r="IY37" s="26">
        <f>('Input data'!$B$12*12)/'PWD zips'!IU37</f>
        <v>2.4249810484576362E-2</v>
      </c>
      <c r="IZ37" s="27">
        <f>('Input data'!$B$13*12)/'PWD zips'!IR37</f>
        <v>0.11857653061224489</v>
      </c>
      <c r="JA37" s="27">
        <f>('Input data'!$B$13*12)/'PWD zips'!IS37</f>
        <v>6.3245118715558879E-2</v>
      </c>
      <c r="JB37" s="27">
        <f>('Input data'!$B$13*12)/'PWD zips'!IT37</f>
        <v>3.7946038613820975E-2</v>
      </c>
      <c r="JC37" s="27">
        <f>('Input data'!$B$13*12)/'PWD zips'!IU37</f>
        <v>2.7104787451163334E-2</v>
      </c>
      <c r="JD37" s="28">
        <f>('Input data'!$B$14*12)/'PWD zips'!IR37</f>
        <v>0.12844897959183674</v>
      </c>
      <c r="JE37" s="28">
        <f>('Input data'!$B$14*12)/'PWD zips'!IS37</f>
        <v>6.851078304646574E-2</v>
      </c>
      <c r="JF37" s="28">
        <f>('Input data'!$B$14*12)/'PWD zips'!IT37</f>
        <v>4.1105351238826075E-2</v>
      </c>
      <c r="JG37" s="28">
        <f>('Input data'!$B$14*12)/'PWD zips'!IU37</f>
        <v>2.9361478803428771E-2</v>
      </c>
    </row>
    <row r="38" spans="1:267" x14ac:dyDescent="0.25">
      <c r="A38" s="1">
        <v>19142</v>
      </c>
      <c r="B38" s="1">
        <f t="shared" si="16"/>
        <v>0</v>
      </c>
      <c r="C38" t="s">
        <v>167</v>
      </c>
      <c r="D38">
        <v>19142</v>
      </c>
      <c r="E38">
        <v>29923</v>
      </c>
      <c r="F38">
        <v>2190</v>
      </c>
      <c r="G38">
        <v>438</v>
      </c>
      <c r="H38">
        <v>81</v>
      </c>
      <c r="I38">
        <v>338</v>
      </c>
      <c r="J38">
        <v>308</v>
      </c>
      <c r="K38">
        <v>310</v>
      </c>
      <c r="L38">
        <v>112</v>
      </c>
      <c r="M38">
        <v>0</v>
      </c>
      <c r="N38">
        <v>95</v>
      </c>
      <c r="O38">
        <v>388</v>
      </c>
      <c r="P38">
        <v>48</v>
      </c>
      <c r="Q38">
        <v>0</v>
      </c>
      <c r="R38">
        <v>72</v>
      </c>
      <c r="S38">
        <v>3312</v>
      </c>
      <c r="T38">
        <v>780</v>
      </c>
      <c r="U38">
        <v>191</v>
      </c>
      <c r="V38">
        <v>172</v>
      </c>
      <c r="W38">
        <v>410</v>
      </c>
      <c r="X38">
        <v>285</v>
      </c>
      <c r="Y38">
        <v>216</v>
      </c>
      <c r="Z38">
        <v>104</v>
      </c>
      <c r="AA38">
        <v>240</v>
      </c>
      <c r="AB38">
        <v>323</v>
      </c>
      <c r="AC38">
        <v>40</v>
      </c>
      <c r="AD38">
        <v>71</v>
      </c>
      <c r="AE38">
        <v>2971</v>
      </c>
      <c r="AF38">
        <v>371</v>
      </c>
      <c r="AG38">
        <v>136</v>
      </c>
      <c r="AH38">
        <v>334</v>
      </c>
      <c r="AI38">
        <v>389</v>
      </c>
      <c r="AJ38">
        <v>159</v>
      </c>
      <c r="AK38">
        <v>173</v>
      </c>
      <c r="AL38">
        <v>181</v>
      </c>
      <c r="AM38">
        <v>151</v>
      </c>
      <c r="AN38">
        <v>523</v>
      </c>
      <c r="AO38">
        <v>354</v>
      </c>
      <c r="AP38">
        <v>47</v>
      </c>
      <c r="AQ38">
        <v>153</v>
      </c>
      <c r="AR38">
        <v>2800</v>
      </c>
      <c r="AS38">
        <v>338</v>
      </c>
      <c r="AT38">
        <v>112</v>
      </c>
      <c r="AU38">
        <v>248</v>
      </c>
      <c r="AV38">
        <v>86</v>
      </c>
      <c r="AW38">
        <v>122</v>
      </c>
      <c r="AX38">
        <v>190</v>
      </c>
      <c r="AY38">
        <v>57</v>
      </c>
      <c r="AZ38">
        <v>278</v>
      </c>
      <c r="BA38">
        <v>591</v>
      </c>
      <c r="BB38">
        <v>504</v>
      </c>
      <c r="BC38">
        <v>60</v>
      </c>
      <c r="BD38">
        <v>214</v>
      </c>
      <c r="BE38">
        <v>5027</v>
      </c>
      <c r="BF38">
        <v>908</v>
      </c>
      <c r="BG38">
        <v>225</v>
      </c>
      <c r="BH38">
        <v>577</v>
      </c>
      <c r="BI38">
        <v>313</v>
      </c>
      <c r="BJ38">
        <v>325</v>
      </c>
      <c r="BK38">
        <v>187</v>
      </c>
      <c r="BL38">
        <v>69</v>
      </c>
      <c r="BM38">
        <v>230</v>
      </c>
      <c r="BN38">
        <v>883</v>
      </c>
      <c r="BO38">
        <v>565</v>
      </c>
      <c r="BP38">
        <v>248</v>
      </c>
      <c r="BQ38">
        <v>497</v>
      </c>
      <c r="BR38">
        <v>3767</v>
      </c>
      <c r="BS38">
        <v>349</v>
      </c>
      <c r="BT38">
        <v>103</v>
      </c>
      <c r="BU38">
        <v>328</v>
      </c>
      <c r="BV38">
        <v>263</v>
      </c>
      <c r="BW38">
        <v>225</v>
      </c>
      <c r="BX38">
        <v>98</v>
      </c>
      <c r="BY38">
        <v>106</v>
      </c>
      <c r="BZ38">
        <v>214</v>
      </c>
      <c r="CA38">
        <v>1033</v>
      </c>
      <c r="CB38">
        <v>358</v>
      </c>
      <c r="CC38">
        <v>112</v>
      </c>
      <c r="CD38">
        <v>578</v>
      </c>
      <c r="CE38">
        <v>4162</v>
      </c>
      <c r="CF38">
        <v>603</v>
      </c>
      <c r="CG38">
        <v>122</v>
      </c>
      <c r="CH38">
        <v>248</v>
      </c>
      <c r="CI38">
        <v>249</v>
      </c>
      <c r="CJ38">
        <v>96</v>
      </c>
      <c r="CK38">
        <v>340</v>
      </c>
      <c r="CL38">
        <v>167</v>
      </c>
      <c r="CM38">
        <v>144</v>
      </c>
      <c r="CN38">
        <v>877</v>
      </c>
      <c r="CO38">
        <v>813</v>
      </c>
      <c r="CP38">
        <v>111</v>
      </c>
      <c r="CQ38">
        <v>392</v>
      </c>
      <c r="CR38">
        <v>3199</v>
      </c>
      <c r="CS38">
        <v>491</v>
      </c>
      <c r="CT38">
        <v>312</v>
      </c>
      <c r="CU38">
        <v>232</v>
      </c>
      <c r="CV38">
        <v>166</v>
      </c>
      <c r="CW38">
        <v>82</v>
      </c>
      <c r="CX38">
        <v>178</v>
      </c>
      <c r="CY38">
        <v>52</v>
      </c>
      <c r="CZ38">
        <v>67</v>
      </c>
      <c r="DA38">
        <v>491</v>
      </c>
      <c r="DB38">
        <v>542</v>
      </c>
      <c r="DC38">
        <v>134</v>
      </c>
      <c r="DD38">
        <v>452</v>
      </c>
      <c r="DE38">
        <v>1676</v>
      </c>
      <c r="DF38">
        <v>142</v>
      </c>
      <c r="DG38">
        <v>120</v>
      </c>
      <c r="DH38">
        <v>266</v>
      </c>
      <c r="DI38">
        <v>124</v>
      </c>
      <c r="DJ38">
        <v>7</v>
      </c>
      <c r="DK38">
        <v>81</v>
      </c>
      <c r="DL38">
        <v>146</v>
      </c>
      <c r="DM38">
        <v>21</v>
      </c>
      <c r="DN38">
        <v>347</v>
      </c>
      <c r="DO38">
        <v>107</v>
      </c>
      <c r="DP38">
        <v>112</v>
      </c>
      <c r="DQ38">
        <v>203</v>
      </c>
      <c r="DR38">
        <v>819</v>
      </c>
      <c r="DS38">
        <v>43</v>
      </c>
      <c r="DT38">
        <v>11</v>
      </c>
      <c r="DU38">
        <v>85</v>
      </c>
      <c r="DV38">
        <v>60</v>
      </c>
      <c r="DW38">
        <v>49</v>
      </c>
      <c r="DX38">
        <v>108</v>
      </c>
      <c r="DY38">
        <v>15</v>
      </c>
      <c r="DZ38">
        <v>134</v>
      </c>
      <c r="EA38">
        <v>238</v>
      </c>
      <c r="EB38">
        <v>31</v>
      </c>
      <c r="EC38">
        <v>13</v>
      </c>
      <c r="ED38">
        <v>32</v>
      </c>
      <c r="EE38">
        <v>10908</v>
      </c>
      <c r="EF38">
        <v>1491</v>
      </c>
      <c r="EG38">
        <v>910</v>
      </c>
      <c r="EH38">
        <v>341</v>
      </c>
      <c r="EI38">
        <v>704</v>
      </c>
      <c r="EJ38">
        <v>681</v>
      </c>
      <c r="EK38">
        <v>733</v>
      </c>
      <c r="EL38">
        <v>1202</v>
      </c>
      <c r="EM38">
        <v>804</v>
      </c>
      <c r="EN38">
        <v>282</v>
      </c>
      <c r="EO38">
        <v>681</v>
      </c>
      <c r="EP38">
        <v>878</v>
      </c>
      <c r="EQ38">
        <v>1004</v>
      </c>
      <c r="ER38">
        <v>700</v>
      </c>
      <c r="ES38">
        <v>99</v>
      </c>
      <c r="ET38">
        <v>306</v>
      </c>
      <c r="EU38">
        <v>92</v>
      </c>
      <c r="EV38">
        <v>10908</v>
      </c>
      <c r="EW38">
        <v>1542</v>
      </c>
      <c r="EX38">
        <v>9366</v>
      </c>
      <c r="EY38">
        <v>10908</v>
      </c>
      <c r="EZ38">
        <v>1215</v>
      </c>
      <c r="FA38">
        <v>9693</v>
      </c>
      <c r="FB38">
        <v>10908</v>
      </c>
      <c r="FC38">
        <v>4681</v>
      </c>
      <c r="FD38">
        <v>6227</v>
      </c>
      <c r="FE38">
        <v>6989</v>
      </c>
      <c r="FF38">
        <v>23585</v>
      </c>
      <c r="FG38">
        <v>37371</v>
      </c>
      <c r="FH38">
        <v>57863</v>
      </c>
      <c r="FI38">
        <v>118805</v>
      </c>
      <c r="FJ38">
        <v>183515</v>
      </c>
      <c r="FK38">
        <v>41806</v>
      </c>
      <c r="FL38">
        <v>10908</v>
      </c>
      <c r="FM38">
        <v>4287</v>
      </c>
      <c r="FN38">
        <v>1742</v>
      </c>
      <c r="FO38">
        <v>2545</v>
      </c>
      <c r="FP38">
        <v>6621</v>
      </c>
      <c r="FQ38">
        <v>1213</v>
      </c>
      <c r="FR38">
        <v>5408</v>
      </c>
      <c r="FS38">
        <v>10908</v>
      </c>
      <c r="FT38">
        <v>5098</v>
      </c>
      <c r="FU38">
        <v>5810</v>
      </c>
      <c r="FV38">
        <v>2.71</v>
      </c>
      <c r="FW38">
        <v>2.68</v>
      </c>
      <c r="FX38">
        <v>2.74</v>
      </c>
      <c r="FY38">
        <v>10908</v>
      </c>
      <c r="FZ38">
        <v>982</v>
      </c>
      <c r="GA38">
        <v>8777</v>
      </c>
      <c r="GB38">
        <v>40</v>
      </c>
      <c r="GC38">
        <v>537</v>
      </c>
      <c r="GD38">
        <v>0</v>
      </c>
      <c r="GE38">
        <v>234</v>
      </c>
      <c r="GF38">
        <v>338</v>
      </c>
      <c r="GG38">
        <v>167</v>
      </c>
      <c r="GH38">
        <v>171</v>
      </c>
      <c r="GI38">
        <v>10908</v>
      </c>
      <c r="GJ38">
        <v>5098</v>
      </c>
      <c r="GK38">
        <v>193</v>
      </c>
      <c r="GL38">
        <v>239</v>
      </c>
      <c r="GM38">
        <v>350</v>
      </c>
      <c r="GN38">
        <v>85</v>
      </c>
      <c r="GO38">
        <v>386</v>
      </c>
      <c r="GP38">
        <v>636</v>
      </c>
      <c r="GQ38">
        <v>1103</v>
      </c>
      <c r="GR38">
        <v>713</v>
      </c>
      <c r="GS38">
        <v>562</v>
      </c>
      <c r="GT38">
        <v>471</v>
      </c>
      <c r="GU38">
        <v>360</v>
      </c>
      <c r="GV38">
        <v>5810</v>
      </c>
      <c r="GW38">
        <v>504</v>
      </c>
      <c r="GX38">
        <v>555</v>
      </c>
      <c r="GY38">
        <v>560</v>
      </c>
      <c r="GZ38">
        <v>256</v>
      </c>
      <c r="HA38">
        <v>318</v>
      </c>
      <c r="HB38">
        <v>778</v>
      </c>
      <c r="HC38">
        <v>1185</v>
      </c>
      <c r="HD38">
        <v>846</v>
      </c>
      <c r="HE38">
        <v>442</v>
      </c>
      <c r="HF38">
        <v>328</v>
      </c>
      <c r="HG38">
        <v>38</v>
      </c>
      <c r="HH38">
        <v>29923</v>
      </c>
      <c r="HI38">
        <v>4463</v>
      </c>
      <c r="HJ38">
        <v>4241</v>
      </c>
      <c r="HK38">
        <v>2368</v>
      </c>
      <c r="HL38">
        <v>1660</v>
      </c>
      <c r="HM38">
        <v>2580</v>
      </c>
      <c r="HN38">
        <v>1574</v>
      </c>
      <c r="HO38">
        <v>13037</v>
      </c>
      <c r="HP38" s="1">
        <v>19142</v>
      </c>
      <c r="HQ38">
        <v>10421</v>
      </c>
      <c r="HR38">
        <v>380</v>
      </c>
      <c r="HS38">
        <v>124</v>
      </c>
      <c r="HT38">
        <v>227</v>
      </c>
      <c r="HU38">
        <v>182</v>
      </c>
      <c r="HV38" s="8">
        <v>4463</v>
      </c>
      <c r="HW38" s="8">
        <v>8704</v>
      </c>
      <c r="HX38" s="8">
        <v>12732</v>
      </c>
      <c r="HY38" s="8">
        <v>16886</v>
      </c>
      <c r="HZ38" s="7">
        <v>0.14914948367476524</v>
      </c>
      <c r="IA38" s="7">
        <f t="shared" si="17"/>
        <v>0.14173044146643052</v>
      </c>
      <c r="IB38" s="7">
        <v>0.29087992514119576</v>
      </c>
      <c r="IC38" s="7">
        <f t="shared" si="0"/>
        <v>0.13461217123951474</v>
      </c>
      <c r="ID38" s="7">
        <f t="shared" si="1"/>
        <v>0.1388229789793804</v>
      </c>
      <c r="IE38" s="7">
        <v>0.4254920963807105</v>
      </c>
      <c r="IF38" s="7">
        <v>0.56431507536009085</v>
      </c>
      <c r="IG38" s="11">
        <f t="shared" si="2"/>
        <v>1554</v>
      </c>
      <c r="IH38" s="11">
        <f t="shared" si="3"/>
        <v>1477</v>
      </c>
      <c r="II38" s="11">
        <f t="shared" si="4"/>
        <v>1403</v>
      </c>
      <c r="IJ38" s="11">
        <f t="shared" si="5"/>
        <v>1447</v>
      </c>
      <c r="IK38" s="11">
        <f t="shared" si="6"/>
        <v>3031</v>
      </c>
      <c r="IL38" s="11">
        <f t="shared" si="7"/>
        <v>4434</v>
      </c>
      <c r="IM38" s="11">
        <f t="shared" si="8"/>
        <v>5881</v>
      </c>
      <c r="IN38" s="15">
        <f t="shared" si="9"/>
        <v>0.1253711646321346</v>
      </c>
      <c r="IO38" s="15">
        <f t="shared" si="10"/>
        <v>0.1253711646321346</v>
      </c>
      <c r="IP38" s="15">
        <f t="shared" si="11"/>
        <v>6.4614861418126168E-2</v>
      </c>
      <c r="IQ38" s="19">
        <f>ROUND('Input data'!$B$5+((FW38-1)*'Input data'!$C$5),0)</f>
        <v>20507</v>
      </c>
      <c r="IR38" s="19">
        <f t="shared" si="12"/>
        <v>8203</v>
      </c>
      <c r="IS38" s="19">
        <f t="shared" si="13"/>
        <v>15380</v>
      </c>
      <c r="IT38" s="19">
        <f t="shared" si="14"/>
        <v>25634</v>
      </c>
      <c r="IU38" s="19">
        <f t="shared" si="15"/>
        <v>35887</v>
      </c>
      <c r="IV38" s="26">
        <f>('Input data'!$B$12*12)/'PWD zips'!IR38</f>
        <v>0.10139217359502621</v>
      </c>
      <c r="IW38" s="26">
        <f>('Input data'!$B$12*12)/'PWD zips'!IS38</f>
        <v>5.4078023407022106E-2</v>
      </c>
      <c r="IX38" s="26">
        <f>('Input data'!$B$12*12)/'PWD zips'!IT38</f>
        <v>3.2445970195833659E-2</v>
      </c>
      <c r="IY38" s="26">
        <f>('Input data'!$B$12*12)/'PWD zips'!IU38</f>
        <v>2.3176080474823751E-2</v>
      </c>
      <c r="IZ38" s="27">
        <f>('Input data'!$B$13*12)/'PWD zips'!IR38</f>
        <v>0.11332926977934901</v>
      </c>
      <c r="JA38" s="27">
        <f>('Input data'!$B$13*12)/'PWD zips'!IS38</f>
        <v>6.0444733420026008E-2</v>
      </c>
      <c r="JB38" s="27">
        <f>('Input data'!$B$13*12)/'PWD zips'!IT38</f>
        <v>3.6265896855738472E-2</v>
      </c>
      <c r="JC38" s="27">
        <f>('Input data'!$B$13*12)/'PWD zips'!IU38</f>
        <v>2.5904645136121715E-2</v>
      </c>
      <c r="JD38" s="28">
        <f>('Input data'!$B$14*12)/'PWD zips'!IR38</f>
        <v>0.1227648421309277</v>
      </c>
      <c r="JE38" s="28">
        <f>('Input data'!$B$14*12)/'PWD zips'!IS38</f>
        <v>6.5477243172951879E-2</v>
      </c>
      <c r="JF38" s="28">
        <f>('Input data'!$B$14*12)/'PWD zips'!IT38</f>
        <v>3.9285324178825E-2</v>
      </c>
      <c r="JG38" s="28">
        <f>('Input data'!$B$14*12)/'PWD zips'!IU38</f>
        <v>2.8061414997074149E-2</v>
      </c>
    </row>
    <row r="39" spans="1:267" x14ac:dyDescent="0.25">
      <c r="A39" s="1">
        <v>19143</v>
      </c>
      <c r="B39" s="1">
        <f t="shared" si="16"/>
        <v>0</v>
      </c>
      <c r="C39" t="s">
        <v>168</v>
      </c>
      <c r="D39">
        <v>19143</v>
      </c>
      <c r="E39">
        <v>63307</v>
      </c>
      <c r="F39">
        <v>5055</v>
      </c>
      <c r="G39">
        <v>681</v>
      </c>
      <c r="H39">
        <v>489</v>
      </c>
      <c r="I39">
        <v>493</v>
      </c>
      <c r="J39">
        <v>318</v>
      </c>
      <c r="K39">
        <v>401</v>
      </c>
      <c r="L39">
        <v>905</v>
      </c>
      <c r="M39">
        <v>22</v>
      </c>
      <c r="N39">
        <v>87</v>
      </c>
      <c r="O39">
        <v>682</v>
      </c>
      <c r="P39">
        <v>220</v>
      </c>
      <c r="Q39">
        <v>162</v>
      </c>
      <c r="R39">
        <v>595</v>
      </c>
      <c r="S39">
        <v>4614</v>
      </c>
      <c r="T39">
        <v>875</v>
      </c>
      <c r="U39">
        <v>293</v>
      </c>
      <c r="V39">
        <v>376</v>
      </c>
      <c r="W39">
        <v>455</v>
      </c>
      <c r="X39">
        <v>519</v>
      </c>
      <c r="Y39">
        <v>834</v>
      </c>
      <c r="Z39">
        <v>34</v>
      </c>
      <c r="AA39">
        <v>116</v>
      </c>
      <c r="AB39">
        <v>79</v>
      </c>
      <c r="AC39">
        <v>128</v>
      </c>
      <c r="AD39">
        <v>440</v>
      </c>
      <c r="AE39">
        <v>4048</v>
      </c>
      <c r="AF39">
        <v>1099</v>
      </c>
      <c r="AG39">
        <v>334</v>
      </c>
      <c r="AH39">
        <v>221</v>
      </c>
      <c r="AI39">
        <v>386</v>
      </c>
      <c r="AJ39">
        <v>319</v>
      </c>
      <c r="AK39">
        <v>496</v>
      </c>
      <c r="AL39">
        <v>0</v>
      </c>
      <c r="AM39">
        <v>186</v>
      </c>
      <c r="AN39">
        <v>461</v>
      </c>
      <c r="AO39">
        <v>113</v>
      </c>
      <c r="AP39">
        <v>11</v>
      </c>
      <c r="AQ39">
        <v>422</v>
      </c>
      <c r="AR39">
        <v>6913</v>
      </c>
      <c r="AS39">
        <v>1438</v>
      </c>
      <c r="AT39">
        <v>424</v>
      </c>
      <c r="AU39">
        <v>465</v>
      </c>
      <c r="AV39">
        <v>430</v>
      </c>
      <c r="AW39">
        <v>667</v>
      </c>
      <c r="AX39">
        <v>839</v>
      </c>
      <c r="AY39">
        <v>166</v>
      </c>
      <c r="AZ39">
        <v>161</v>
      </c>
      <c r="BA39">
        <v>1077</v>
      </c>
      <c r="BB39">
        <v>431</v>
      </c>
      <c r="BC39">
        <v>241</v>
      </c>
      <c r="BD39">
        <v>574</v>
      </c>
      <c r="BE39">
        <v>12392</v>
      </c>
      <c r="BF39">
        <v>879</v>
      </c>
      <c r="BG39">
        <v>552</v>
      </c>
      <c r="BH39">
        <v>987</v>
      </c>
      <c r="BI39">
        <v>674</v>
      </c>
      <c r="BJ39">
        <v>529</v>
      </c>
      <c r="BK39">
        <v>1207</v>
      </c>
      <c r="BL39">
        <v>224</v>
      </c>
      <c r="BM39">
        <v>322</v>
      </c>
      <c r="BN39">
        <v>2416</v>
      </c>
      <c r="BO39">
        <v>1643</v>
      </c>
      <c r="BP39">
        <v>1165</v>
      </c>
      <c r="BQ39">
        <v>1794</v>
      </c>
      <c r="BR39">
        <v>7622</v>
      </c>
      <c r="BS39">
        <v>1010</v>
      </c>
      <c r="BT39">
        <v>387</v>
      </c>
      <c r="BU39">
        <v>226</v>
      </c>
      <c r="BV39">
        <v>287</v>
      </c>
      <c r="BW39">
        <v>408</v>
      </c>
      <c r="BX39">
        <v>685</v>
      </c>
      <c r="BY39">
        <v>42</v>
      </c>
      <c r="BZ39">
        <v>243</v>
      </c>
      <c r="CA39">
        <v>1256</v>
      </c>
      <c r="CB39">
        <v>685</v>
      </c>
      <c r="CC39">
        <v>559</v>
      </c>
      <c r="CD39">
        <v>1834</v>
      </c>
      <c r="CE39">
        <v>7273</v>
      </c>
      <c r="CF39">
        <v>952</v>
      </c>
      <c r="CG39">
        <v>532</v>
      </c>
      <c r="CH39">
        <v>536</v>
      </c>
      <c r="CI39">
        <v>234</v>
      </c>
      <c r="CJ39">
        <v>530</v>
      </c>
      <c r="CK39">
        <v>411</v>
      </c>
      <c r="CL39">
        <v>80</v>
      </c>
      <c r="CM39">
        <v>229</v>
      </c>
      <c r="CN39">
        <v>910</v>
      </c>
      <c r="CO39">
        <v>816</v>
      </c>
      <c r="CP39">
        <v>438</v>
      </c>
      <c r="CQ39">
        <v>1605</v>
      </c>
      <c r="CR39">
        <v>6720</v>
      </c>
      <c r="CS39">
        <v>598</v>
      </c>
      <c r="CT39">
        <v>362</v>
      </c>
      <c r="CU39">
        <v>514</v>
      </c>
      <c r="CV39">
        <v>441</v>
      </c>
      <c r="CW39">
        <v>418</v>
      </c>
      <c r="CX39">
        <v>207</v>
      </c>
      <c r="CY39">
        <v>234</v>
      </c>
      <c r="CZ39">
        <v>261</v>
      </c>
      <c r="DA39">
        <v>924</v>
      </c>
      <c r="DB39">
        <v>811</v>
      </c>
      <c r="DC39">
        <v>546</v>
      </c>
      <c r="DD39">
        <v>1404</v>
      </c>
      <c r="DE39">
        <v>5022</v>
      </c>
      <c r="DF39">
        <v>571</v>
      </c>
      <c r="DG39">
        <v>384</v>
      </c>
      <c r="DH39">
        <v>287</v>
      </c>
      <c r="DI39">
        <v>264</v>
      </c>
      <c r="DJ39">
        <v>299</v>
      </c>
      <c r="DK39">
        <v>263</v>
      </c>
      <c r="DL39">
        <v>73</v>
      </c>
      <c r="DM39">
        <v>223</v>
      </c>
      <c r="DN39">
        <v>963</v>
      </c>
      <c r="DO39">
        <v>479</v>
      </c>
      <c r="DP39">
        <v>420</v>
      </c>
      <c r="DQ39">
        <v>796</v>
      </c>
      <c r="DR39">
        <v>3648</v>
      </c>
      <c r="DS39">
        <v>581</v>
      </c>
      <c r="DT39">
        <v>174</v>
      </c>
      <c r="DU39">
        <v>436</v>
      </c>
      <c r="DV39">
        <v>335</v>
      </c>
      <c r="DW39">
        <v>206</v>
      </c>
      <c r="DX39">
        <v>224</v>
      </c>
      <c r="DY39">
        <v>121</v>
      </c>
      <c r="DZ39">
        <v>114</v>
      </c>
      <c r="EA39">
        <v>570</v>
      </c>
      <c r="EB39">
        <v>378</v>
      </c>
      <c r="EC39">
        <v>67</v>
      </c>
      <c r="ED39">
        <v>442</v>
      </c>
      <c r="EE39">
        <v>26259</v>
      </c>
      <c r="EF39">
        <v>3800</v>
      </c>
      <c r="EG39">
        <v>2268</v>
      </c>
      <c r="EH39">
        <v>1629</v>
      </c>
      <c r="EI39">
        <v>1087</v>
      </c>
      <c r="EJ39">
        <v>1797</v>
      </c>
      <c r="EK39">
        <v>1468</v>
      </c>
      <c r="EL39">
        <v>1319</v>
      </c>
      <c r="EM39">
        <v>1116</v>
      </c>
      <c r="EN39">
        <v>1116</v>
      </c>
      <c r="EO39">
        <v>1919</v>
      </c>
      <c r="EP39">
        <v>2201</v>
      </c>
      <c r="EQ39">
        <v>2710</v>
      </c>
      <c r="ER39">
        <v>1493</v>
      </c>
      <c r="ES39">
        <v>999</v>
      </c>
      <c r="ET39">
        <v>656</v>
      </c>
      <c r="EU39">
        <v>681</v>
      </c>
      <c r="EV39">
        <v>26259</v>
      </c>
      <c r="EW39">
        <v>2703</v>
      </c>
      <c r="EX39">
        <v>23556</v>
      </c>
      <c r="EY39">
        <v>26259</v>
      </c>
      <c r="EZ39">
        <v>1661</v>
      </c>
      <c r="FA39">
        <v>24598</v>
      </c>
      <c r="FB39">
        <v>26259</v>
      </c>
      <c r="FC39">
        <v>8945</v>
      </c>
      <c r="FD39">
        <v>17314</v>
      </c>
      <c r="FE39">
        <v>5898</v>
      </c>
      <c r="FF39">
        <v>20927</v>
      </c>
      <c r="FG39">
        <v>39489</v>
      </c>
      <c r="FH39">
        <v>66381</v>
      </c>
      <c r="FI39">
        <v>148543</v>
      </c>
      <c r="FJ39">
        <v>260037</v>
      </c>
      <c r="FK39">
        <v>49227</v>
      </c>
      <c r="FL39">
        <v>26259</v>
      </c>
      <c r="FM39">
        <v>8682</v>
      </c>
      <c r="FN39">
        <v>4184</v>
      </c>
      <c r="FO39">
        <v>4498</v>
      </c>
      <c r="FP39">
        <v>17577</v>
      </c>
      <c r="FQ39">
        <v>3041</v>
      </c>
      <c r="FR39">
        <v>14536</v>
      </c>
      <c r="FS39">
        <v>26259</v>
      </c>
      <c r="FT39">
        <v>12820</v>
      </c>
      <c r="FU39">
        <v>13439</v>
      </c>
      <c r="FV39">
        <v>2.41</v>
      </c>
      <c r="FW39">
        <v>2.4</v>
      </c>
      <c r="FX39">
        <v>2.42</v>
      </c>
      <c r="FY39">
        <v>26259</v>
      </c>
      <c r="FZ39">
        <v>4534</v>
      </c>
      <c r="GA39">
        <v>19784</v>
      </c>
      <c r="GB39">
        <v>41</v>
      </c>
      <c r="GC39">
        <v>474</v>
      </c>
      <c r="GD39">
        <v>36</v>
      </c>
      <c r="GE39">
        <v>286</v>
      </c>
      <c r="GF39">
        <v>1104</v>
      </c>
      <c r="GG39">
        <v>248</v>
      </c>
      <c r="GH39">
        <v>856</v>
      </c>
      <c r="GI39">
        <v>26259</v>
      </c>
      <c r="GJ39">
        <v>12820</v>
      </c>
      <c r="GK39">
        <v>864</v>
      </c>
      <c r="GL39">
        <v>440</v>
      </c>
      <c r="GM39">
        <v>720</v>
      </c>
      <c r="GN39">
        <v>749</v>
      </c>
      <c r="GO39">
        <v>548</v>
      </c>
      <c r="GP39">
        <v>1586</v>
      </c>
      <c r="GQ39">
        <v>1698</v>
      </c>
      <c r="GR39">
        <v>1967</v>
      </c>
      <c r="GS39">
        <v>1327</v>
      </c>
      <c r="GT39">
        <v>1821</v>
      </c>
      <c r="GU39">
        <v>1100</v>
      </c>
      <c r="GV39">
        <v>13439</v>
      </c>
      <c r="GW39">
        <v>1428</v>
      </c>
      <c r="GX39">
        <v>1068</v>
      </c>
      <c r="GY39">
        <v>1548</v>
      </c>
      <c r="GZ39">
        <v>880</v>
      </c>
      <c r="HA39">
        <v>539</v>
      </c>
      <c r="HB39">
        <v>1679</v>
      </c>
      <c r="HC39">
        <v>1853</v>
      </c>
      <c r="HD39">
        <v>2153</v>
      </c>
      <c r="HE39">
        <v>1383</v>
      </c>
      <c r="HF39">
        <v>671</v>
      </c>
      <c r="HG39">
        <v>237</v>
      </c>
      <c r="HH39">
        <v>63307</v>
      </c>
      <c r="HI39">
        <v>8684</v>
      </c>
      <c r="HJ39">
        <v>8472</v>
      </c>
      <c r="HK39">
        <v>3824</v>
      </c>
      <c r="HL39">
        <v>4296</v>
      </c>
      <c r="HM39">
        <v>7067</v>
      </c>
      <c r="HN39">
        <v>1942</v>
      </c>
      <c r="HO39">
        <v>29022</v>
      </c>
      <c r="HP39" s="1">
        <v>19143</v>
      </c>
      <c r="HQ39">
        <v>24043</v>
      </c>
      <c r="HR39">
        <v>677</v>
      </c>
      <c r="HS39">
        <v>381</v>
      </c>
      <c r="HT39">
        <v>1304</v>
      </c>
      <c r="HU39">
        <v>364</v>
      </c>
      <c r="HV39" s="8">
        <v>8684</v>
      </c>
      <c r="HW39" s="8">
        <v>17156</v>
      </c>
      <c r="HX39" s="8">
        <v>25276</v>
      </c>
      <c r="HY39" s="8">
        <v>34285</v>
      </c>
      <c r="HZ39" s="7">
        <v>0.13717282449018275</v>
      </c>
      <c r="IA39" s="7">
        <f t="shared" si="17"/>
        <v>0.13382406368963937</v>
      </c>
      <c r="IB39" s="7">
        <v>0.27099688817982215</v>
      </c>
      <c r="IC39" s="7">
        <f t="shared" si="0"/>
        <v>0.12826385707741639</v>
      </c>
      <c r="ID39" s="7">
        <f t="shared" si="1"/>
        <v>0.14230653798158183</v>
      </c>
      <c r="IE39" s="7">
        <v>0.39926074525723854</v>
      </c>
      <c r="IF39" s="7">
        <v>0.54156728323882031</v>
      </c>
      <c r="IG39" s="11">
        <f t="shared" si="2"/>
        <v>3298</v>
      </c>
      <c r="IH39" s="11">
        <f t="shared" si="3"/>
        <v>3218</v>
      </c>
      <c r="II39" s="11">
        <f t="shared" si="4"/>
        <v>3084</v>
      </c>
      <c r="IJ39" s="11">
        <f t="shared" si="5"/>
        <v>3421</v>
      </c>
      <c r="IK39" s="11">
        <f t="shared" si="6"/>
        <v>6516</v>
      </c>
      <c r="IL39" s="11">
        <f t="shared" si="7"/>
        <v>9599</v>
      </c>
      <c r="IM39" s="11">
        <f t="shared" si="8"/>
        <v>13021</v>
      </c>
      <c r="IN39" s="15">
        <f t="shared" si="9"/>
        <v>0.10389809699201964</v>
      </c>
      <c r="IO39" s="15">
        <f t="shared" si="10"/>
        <v>0.10389809699201964</v>
      </c>
      <c r="IP39" s="15">
        <f t="shared" si="11"/>
        <v>5.1992934490438521E-2</v>
      </c>
      <c r="IQ39" s="19">
        <f>ROUND('Input data'!$B$5+((FW39-1)*'Input data'!$C$5),0)</f>
        <v>19236</v>
      </c>
      <c r="IR39" s="19">
        <f t="shared" si="12"/>
        <v>7694</v>
      </c>
      <c r="IS39" s="19">
        <f t="shared" si="13"/>
        <v>14427</v>
      </c>
      <c r="IT39" s="19">
        <f t="shared" si="14"/>
        <v>24045</v>
      </c>
      <c r="IU39" s="19">
        <f t="shared" si="15"/>
        <v>33663</v>
      </c>
      <c r="IV39" s="26">
        <f>('Input data'!$B$12*12)/'PWD zips'!IR39</f>
        <v>0.1080998180400312</v>
      </c>
      <c r="IW39" s="26">
        <f>('Input data'!$B$12*12)/'PWD zips'!IS39</f>
        <v>5.7650239134955296E-2</v>
      </c>
      <c r="IX39" s="26">
        <f>('Input data'!$B$12*12)/'PWD zips'!IT39</f>
        <v>3.4590143480973175E-2</v>
      </c>
      <c r="IY39" s="26">
        <f>('Input data'!$B$12*12)/'PWD zips'!IU39</f>
        <v>2.4707245343552269E-2</v>
      </c>
      <c r="IZ39" s="27">
        <f>('Input data'!$B$13*12)/'PWD zips'!IR39</f>
        <v>0.12082661814400832</v>
      </c>
      <c r="JA39" s="27">
        <f>('Input data'!$B$13*12)/'PWD zips'!IS39</f>
        <v>6.4437512996464955E-2</v>
      </c>
      <c r="JB39" s="27">
        <f>('Input data'!$B$13*12)/'PWD zips'!IT39</f>
        <v>3.8662507797878977E-2</v>
      </c>
      <c r="JC39" s="27">
        <f>('Input data'!$B$13*12)/'PWD zips'!IU39</f>
        <v>2.7616076998484982E-2</v>
      </c>
      <c r="JD39" s="28">
        <f>('Input data'!$B$14*12)/'PWD zips'!IR39</f>
        <v>0.13088640499090198</v>
      </c>
      <c r="JE39" s="28">
        <f>('Input data'!$B$14*12)/'PWD zips'!IS39</f>
        <v>6.9802453732584729E-2</v>
      </c>
      <c r="JF39" s="28">
        <f>('Input data'!$B$14*12)/'PWD zips'!IT39</f>
        <v>4.188147223955084E-2</v>
      </c>
      <c r="JG39" s="28">
        <f>('Input data'!$B$14*12)/'PWD zips'!IU39</f>
        <v>2.9915337313964886E-2</v>
      </c>
    </row>
    <row r="40" spans="1:267" x14ac:dyDescent="0.25">
      <c r="A40" s="1">
        <v>19144</v>
      </c>
      <c r="B40" s="1">
        <f t="shared" si="16"/>
        <v>0</v>
      </c>
      <c r="C40" t="s">
        <v>169</v>
      </c>
      <c r="D40">
        <v>19144</v>
      </c>
      <c r="E40">
        <v>44831</v>
      </c>
      <c r="F40">
        <v>3808</v>
      </c>
      <c r="G40">
        <v>855</v>
      </c>
      <c r="H40">
        <v>337</v>
      </c>
      <c r="I40">
        <v>246</v>
      </c>
      <c r="J40">
        <v>144</v>
      </c>
      <c r="K40">
        <v>492</v>
      </c>
      <c r="L40">
        <v>374</v>
      </c>
      <c r="M40">
        <v>102</v>
      </c>
      <c r="N40">
        <v>82</v>
      </c>
      <c r="O40">
        <v>224</v>
      </c>
      <c r="P40">
        <v>84</v>
      </c>
      <c r="Q40">
        <v>366</v>
      </c>
      <c r="R40">
        <v>502</v>
      </c>
      <c r="S40">
        <v>3269</v>
      </c>
      <c r="T40">
        <v>600</v>
      </c>
      <c r="U40">
        <v>257</v>
      </c>
      <c r="V40">
        <v>159</v>
      </c>
      <c r="W40">
        <v>304</v>
      </c>
      <c r="X40">
        <v>348</v>
      </c>
      <c r="Y40">
        <v>272</v>
      </c>
      <c r="Z40">
        <v>51</v>
      </c>
      <c r="AA40">
        <v>35</v>
      </c>
      <c r="AB40">
        <v>183</v>
      </c>
      <c r="AC40">
        <v>225</v>
      </c>
      <c r="AD40">
        <v>486</v>
      </c>
      <c r="AE40">
        <v>3337</v>
      </c>
      <c r="AF40">
        <v>294</v>
      </c>
      <c r="AG40">
        <v>456</v>
      </c>
      <c r="AH40">
        <v>261</v>
      </c>
      <c r="AI40">
        <v>133</v>
      </c>
      <c r="AJ40">
        <v>263</v>
      </c>
      <c r="AK40">
        <v>687</v>
      </c>
      <c r="AL40">
        <v>0</v>
      </c>
      <c r="AM40">
        <v>0</v>
      </c>
      <c r="AN40">
        <v>482</v>
      </c>
      <c r="AO40">
        <v>214</v>
      </c>
      <c r="AP40">
        <v>224</v>
      </c>
      <c r="AQ40">
        <v>323</v>
      </c>
      <c r="AR40">
        <v>4194</v>
      </c>
      <c r="AS40">
        <v>643</v>
      </c>
      <c r="AT40">
        <v>405</v>
      </c>
      <c r="AU40">
        <v>326</v>
      </c>
      <c r="AV40">
        <v>75</v>
      </c>
      <c r="AW40">
        <v>393</v>
      </c>
      <c r="AX40">
        <v>482</v>
      </c>
      <c r="AY40">
        <v>57</v>
      </c>
      <c r="AZ40">
        <v>104</v>
      </c>
      <c r="BA40">
        <v>603</v>
      </c>
      <c r="BB40">
        <v>226</v>
      </c>
      <c r="BC40">
        <v>296</v>
      </c>
      <c r="BD40">
        <v>584</v>
      </c>
      <c r="BE40">
        <v>8215</v>
      </c>
      <c r="BF40">
        <v>1234</v>
      </c>
      <c r="BG40">
        <v>268</v>
      </c>
      <c r="BH40">
        <v>280</v>
      </c>
      <c r="BI40">
        <v>413</v>
      </c>
      <c r="BJ40">
        <v>501</v>
      </c>
      <c r="BK40">
        <v>549</v>
      </c>
      <c r="BL40">
        <v>50</v>
      </c>
      <c r="BM40">
        <v>128</v>
      </c>
      <c r="BN40">
        <v>1359</v>
      </c>
      <c r="BO40">
        <v>999</v>
      </c>
      <c r="BP40">
        <v>1026</v>
      </c>
      <c r="BQ40">
        <v>1408</v>
      </c>
      <c r="BR40">
        <v>5734</v>
      </c>
      <c r="BS40">
        <v>516</v>
      </c>
      <c r="BT40">
        <v>421</v>
      </c>
      <c r="BU40">
        <v>199</v>
      </c>
      <c r="BV40">
        <v>228</v>
      </c>
      <c r="BW40">
        <v>321</v>
      </c>
      <c r="BX40">
        <v>629</v>
      </c>
      <c r="BY40">
        <v>7</v>
      </c>
      <c r="BZ40">
        <v>29</v>
      </c>
      <c r="CA40">
        <v>654</v>
      </c>
      <c r="CB40">
        <v>600</v>
      </c>
      <c r="CC40">
        <v>639</v>
      </c>
      <c r="CD40">
        <v>1491</v>
      </c>
      <c r="CE40">
        <v>4910</v>
      </c>
      <c r="CF40">
        <v>636</v>
      </c>
      <c r="CG40">
        <v>441</v>
      </c>
      <c r="CH40">
        <v>339</v>
      </c>
      <c r="CI40">
        <v>413</v>
      </c>
      <c r="CJ40">
        <v>81</v>
      </c>
      <c r="CK40">
        <v>345</v>
      </c>
      <c r="CL40">
        <v>76</v>
      </c>
      <c r="CM40">
        <v>34</v>
      </c>
      <c r="CN40">
        <v>621</v>
      </c>
      <c r="CO40">
        <v>507</v>
      </c>
      <c r="CP40">
        <v>417</v>
      </c>
      <c r="CQ40">
        <v>1000</v>
      </c>
      <c r="CR40">
        <v>5636</v>
      </c>
      <c r="CS40">
        <v>641</v>
      </c>
      <c r="CT40">
        <v>797</v>
      </c>
      <c r="CU40">
        <v>695</v>
      </c>
      <c r="CV40">
        <v>331</v>
      </c>
      <c r="CW40">
        <v>149</v>
      </c>
      <c r="CX40">
        <v>232</v>
      </c>
      <c r="CY40">
        <v>63</v>
      </c>
      <c r="CZ40">
        <v>227</v>
      </c>
      <c r="DA40">
        <v>546</v>
      </c>
      <c r="DB40">
        <v>466</v>
      </c>
      <c r="DC40">
        <v>548</v>
      </c>
      <c r="DD40">
        <v>941</v>
      </c>
      <c r="DE40">
        <v>3732</v>
      </c>
      <c r="DF40">
        <v>81</v>
      </c>
      <c r="DG40">
        <v>259</v>
      </c>
      <c r="DH40">
        <v>469</v>
      </c>
      <c r="DI40">
        <v>261</v>
      </c>
      <c r="DJ40">
        <v>242</v>
      </c>
      <c r="DK40">
        <v>132</v>
      </c>
      <c r="DL40">
        <v>33</v>
      </c>
      <c r="DM40">
        <v>95</v>
      </c>
      <c r="DN40">
        <v>671</v>
      </c>
      <c r="DO40">
        <v>198</v>
      </c>
      <c r="DP40">
        <v>496</v>
      </c>
      <c r="DQ40">
        <v>795</v>
      </c>
      <c r="DR40">
        <v>1996</v>
      </c>
      <c r="DS40">
        <v>140</v>
      </c>
      <c r="DT40">
        <v>177</v>
      </c>
      <c r="DU40">
        <v>274</v>
      </c>
      <c r="DV40">
        <v>209</v>
      </c>
      <c r="DW40">
        <v>178</v>
      </c>
      <c r="DX40">
        <v>75</v>
      </c>
      <c r="DY40">
        <v>15</v>
      </c>
      <c r="DZ40">
        <v>31</v>
      </c>
      <c r="EA40">
        <v>287</v>
      </c>
      <c r="EB40">
        <v>219</v>
      </c>
      <c r="EC40">
        <v>167</v>
      </c>
      <c r="ED40">
        <v>224</v>
      </c>
      <c r="EE40">
        <v>19792</v>
      </c>
      <c r="EF40">
        <v>3131</v>
      </c>
      <c r="EG40">
        <v>1955</v>
      </c>
      <c r="EH40">
        <v>1548</v>
      </c>
      <c r="EI40">
        <v>1038</v>
      </c>
      <c r="EJ40">
        <v>941</v>
      </c>
      <c r="EK40">
        <v>840</v>
      </c>
      <c r="EL40">
        <v>878</v>
      </c>
      <c r="EM40">
        <v>694</v>
      </c>
      <c r="EN40">
        <v>771</v>
      </c>
      <c r="EO40">
        <v>1318</v>
      </c>
      <c r="EP40">
        <v>1347</v>
      </c>
      <c r="EQ40">
        <v>2084</v>
      </c>
      <c r="ER40">
        <v>1088</v>
      </c>
      <c r="ES40">
        <v>624</v>
      </c>
      <c r="ET40">
        <v>850</v>
      </c>
      <c r="EU40">
        <v>685</v>
      </c>
      <c r="EV40">
        <v>19792</v>
      </c>
      <c r="EW40">
        <v>2572</v>
      </c>
      <c r="EX40">
        <v>17220</v>
      </c>
      <c r="EY40">
        <v>19792</v>
      </c>
      <c r="EZ40">
        <v>1278</v>
      </c>
      <c r="FA40">
        <v>18514</v>
      </c>
      <c r="FB40">
        <v>19792</v>
      </c>
      <c r="FC40">
        <v>6755</v>
      </c>
      <c r="FD40">
        <v>13037</v>
      </c>
      <c r="FE40">
        <v>6417</v>
      </c>
      <c r="FF40">
        <v>18014</v>
      </c>
      <c r="FG40">
        <v>37805</v>
      </c>
      <c r="FH40">
        <v>69001</v>
      </c>
      <c r="FI40">
        <v>161568</v>
      </c>
      <c r="FJ40">
        <v>281399</v>
      </c>
      <c r="FK40">
        <v>55833</v>
      </c>
      <c r="FL40">
        <v>19792</v>
      </c>
      <c r="FM40">
        <v>6578</v>
      </c>
      <c r="FN40">
        <v>3462</v>
      </c>
      <c r="FO40">
        <v>3116</v>
      </c>
      <c r="FP40">
        <v>13214</v>
      </c>
      <c r="FQ40">
        <v>2299</v>
      </c>
      <c r="FR40">
        <v>10915</v>
      </c>
      <c r="FS40">
        <v>19792</v>
      </c>
      <c r="FT40">
        <v>7181</v>
      </c>
      <c r="FU40">
        <v>12611</v>
      </c>
      <c r="FV40">
        <v>2.2200000000000002</v>
      </c>
      <c r="FW40">
        <v>2.81</v>
      </c>
      <c r="FX40">
        <v>1.89</v>
      </c>
      <c r="FY40">
        <v>19792</v>
      </c>
      <c r="FZ40">
        <v>3961</v>
      </c>
      <c r="GA40">
        <v>14524</v>
      </c>
      <c r="GB40">
        <v>84</v>
      </c>
      <c r="GC40">
        <v>407</v>
      </c>
      <c r="GD40">
        <v>0</v>
      </c>
      <c r="GE40">
        <v>59</v>
      </c>
      <c r="GF40">
        <v>757</v>
      </c>
      <c r="GG40">
        <v>69</v>
      </c>
      <c r="GH40">
        <v>688</v>
      </c>
      <c r="GI40">
        <v>19792</v>
      </c>
      <c r="GJ40">
        <v>7181</v>
      </c>
      <c r="GK40">
        <v>264</v>
      </c>
      <c r="GL40">
        <v>192</v>
      </c>
      <c r="GM40">
        <v>296</v>
      </c>
      <c r="GN40">
        <v>365</v>
      </c>
      <c r="GO40">
        <v>288</v>
      </c>
      <c r="GP40">
        <v>571</v>
      </c>
      <c r="GQ40">
        <v>644</v>
      </c>
      <c r="GR40">
        <v>1372</v>
      </c>
      <c r="GS40">
        <v>1018</v>
      </c>
      <c r="GT40">
        <v>1083</v>
      </c>
      <c r="GU40">
        <v>1088</v>
      </c>
      <c r="GV40">
        <v>12611</v>
      </c>
      <c r="GW40">
        <v>1081</v>
      </c>
      <c r="GX40">
        <v>1594</v>
      </c>
      <c r="GY40">
        <v>1659</v>
      </c>
      <c r="GZ40">
        <v>1183</v>
      </c>
      <c r="HA40">
        <v>750</v>
      </c>
      <c r="HB40">
        <v>1210</v>
      </c>
      <c r="HC40">
        <v>1699</v>
      </c>
      <c r="HD40">
        <v>1293</v>
      </c>
      <c r="HE40">
        <v>1066</v>
      </c>
      <c r="HF40">
        <v>629</v>
      </c>
      <c r="HG40">
        <v>447</v>
      </c>
      <c r="HH40">
        <v>44831</v>
      </c>
      <c r="HI40">
        <v>5640</v>
      </c>
      <c r="HJ40">
        <v>7066</v>
      </c>
      <c r="HK40">
        <v>2511</v>
      </c>
      <c r="HL40">
        <v>2968</v>
      </c>
      <c r="HM40">
        <v>4231</v>
      </c>
      <c r="HN40">
        <v>765</v>
      </c>
      <c r="HO40">
        <v>21650</v>
      </c>
      <c r="HP40" s="1">
        <v>19144</v>
      </c>
      <c r="HQ40">
        <v>12060</v>
      </c>
      <c r="HR40">
        <v>297</v>
      </c>
      <c r="HS40">
        <v>145</v>
      </c>
      <c r="HT40">
        <v>533</v>
      </c>
      <c r="HU40">
        <v>151</v>
      </c>
      <c r="HV40" s="8">
        <v>5640</v>
      </c>
      <c r="HW40" s="8">
        <v>12706</v>
      </c>
      <c r="HX40" s="8">
        <v>18185</v>
      </c>
      <c r="HY40" s="8">
        <v>23181</v>
      </c>
      <c r="HZ40" s="7">
        <v>0.12580580401954006</v>
      </c>
      <c r="IA40" s="7">
        <f t="shared" si="17"/>
        <v>0.15761415092235284</v>
      </c>
      <c r="IB40" s="7">
        <v>0.28341995494189287</v>
      </c>
      <c r="IC40" s="7">
        <f t="shared" si="0"/>
        <v>0.12221453904664183</v>
      </c>
      <c r="ID40" s="7">
        <f t="shared" si="1"/>
        <v>0.11144074412794717</v>
      </c>
      <c r="IE40" s="7">
        <v>0.40563449398853474</v>
      </c>
      <c r="IF40" s="7">
        <v>0.51707523811648193</v>
      </c>
      <c r="IG40" s="11">
        <f t="shared" si="2"/>
        <v>1517</v>
      </c>
      <c r="IH40" s="11">
        <f t="shared" si="3"/>
        <v>1901</v>
      </c>
      <c r="II40" s="11">
        <f t="shared" si="4"/>
        <v>1474</v>
      </c>
      <c r="IJ40" s="11">
        <f t="shared" si="5"/>
        <v>1344</v>
      </c>
      <c r="IK40" s="11">
        <f t="shared" si="6"/>
        <v>3418</v>
      </c>
      <c r="IL40" s="11">
        <f t="shared" si="7"/>
        <v>4892</v>
      </c>
      <c r="IM40" s="11">
        <f t="shared" si="8"/>
        <v>6236</v>
      </c>
      <c r="IN40" s="15">
        <f t="shared" si="9"/>
        <v>8.68929198361615E-2</v>
      </c>
      <c r="IO40" s="15">
        <f t="shared" si="10"/>
        <v>8.68929198361615E-2</v>
      </c>
      <c r="IP40" s="15">
        <f t="shared" si="11"/>
        <v>4.7626683771648491E-2</v>
      </c>
      <c r="IQ40" s="19">
        <f>ROUND('Input data'!$B$5+((FW40-1)*'Input data'!$C$5),0)</f>
        <v>21097</v>
      </c>
      <c r="IR40" s="19">
        <f t="shared" si="12"/>
        <v>8439</v>
      </c>
      <c r="IS40" s="19">
        <f t="shared" si="13"/>
        <v>15823</v>
      </c>
      <c r="IT40" s="19">
        <f t="shared" si="14"/>
        <v>26371</v>
      </c>
      <c r="IU40" s="19">
        <f t="shared" si="15"/>
        <v>36920</v>
      </c>
      <c r="IV40" s="26">
        <f>('Input data'!$B$12*12)/'PWD zips'!IR40</f>
        <v>9.855670103092784E-2</v>
      </c>
      <c r="IW40" s="26">
        <f>('Input data'!$B$12*12)/'PWD zips'!IS40</f>
        <v>5.2563989129747836E-2</v>
      </c>
      <c r="IX40" s="26">
        <f>('Input data'!$B$12*12)/'PWD zips'!IT40</f>
        <v>3.1539190777748284E-2</v>
      </c>
      <c r="IY40" s="26">
        <f>('Input data'!$B$12*12)/'PWD zips'!IU40</f>
        <v>2.2527627302275189E-2</v>
      </c>
      <c r="IZ40" s="27">
        <f>('Input data'!$B$13*12)/'PWD zips'!IR40</f>
        <v>0.11015997156061144</v>
      </c>
      <c r="JA40" s="27">
        <f>('Input data'!$B$13*12)/'PWD zips'!IS40</f>
        <v>5.875244896669405E-2</v>
      </c>
      <c r="JB40" s="27">
        <f>('Input data'!$B$13*12)/'PWD zips'!IT40</f>
        <v>3.5252360547571193E-2</v>
      </c>
      <c r="JC40" s="27">
        <f>('Input data'!$B$13*12)/'PWD zips'!IU40</f>
        <v>2.517984832069339E-2</v>
      </c>
      <c r="JD40" s="28">
        <f>('Input data'!$B$14*12)/'PWD zips'!IR40</f>
        <v>0.11933167436900106</v>
      </c>
      <c r="JE40" s="28">
        <f>('Input data'!$B$14*12)/'PWD zips'!IS40</f>
        <v>6.3644062440750798E-2</v>
      </c>
      <c r="JF40" s="28">
        <f>('Input data'!$B$14*12)/'PWD zips'!IT40</f>
        <v>3.8187402828865041E-2</v>
      </c>
      <c r="JG40" s="28">
        <f>('Input data'!$B$14*12)/'PWD zips'!IU40</f>
        <v>2.7276273022751894E-2</v>
      </c>
    </row>
    <row r="41" spans="1:267" x14ac:dyDescent="0.25">
      <c r="A41" s="1">
        <v>19145</v>
      </c>
      <c r="B41" s="1">
        <f t="shared" si="16"/>
        <v>0</v>
      </c>
      <c r="C41" t="s">
        <v>170</v>
      </c>
      <c r="D41">
        <v>19145</v>
      </c>
      <c r="E41">
        <v>44743</v>
      </c>
      <c r="F41">
        <v>2953</v>
      </c>
      <c r="G41">
        <v>343</v>
      </c>
      <c r="H41">
        <v>13</v>
      </c>
      <c r="I41">
        <v>70</v>
      </c>
      <c r="J41">
        <v>144</v>
      </c>
      <c r="K41">
        <v>59</v>
      </c>
      <c r="L41">
        <v>422</v>
      </c>
      <c r="M41">
        <v>14</v>
      </c>
      <c r="N41">
        <v>21</v>
      </c>
      <c r="O41">
        <v>508</v>
      </c>
      <c r="P41">
        <v>478</v>
      </c>
      <c r="Q41">
        <v>409</v>
      </c>
      <c r="R41">
        <v>472</v>
      </c>
      <c r="S41">
        <v>2953</v>
      </c>
      <c r="T41">
        <v>550</v>
      </c>
      <c r="U41">
        <v>89</v>
      </c>
      <c r="V41">
        <v>132</v>
      </c>
      <c r="W41">
        <v>232</v>
      </c>
      <c r="X41">
        <v>224</v>
      </c>
      <c r="Y41">
        <v>86</v>
      </c>
      <c r="Z41">
        <v>14</v>
      </c>
      <c r="AA41">
        <v>45</v>
      </c>
      <c r="AB41">
        <v>565</v>
      </c>
      <c r="AC41">
        <v>106</v>
      </c>
      <c r="AD41">
        <v>92</v>
      </c>
      <c r="AE41">
        <v>2732</v>
      </c>
      <c r="AF41">
        <v>444</v>
      </c>
      <c r="AG41">
        <v>264</v>
      </c>
      <c r="AH41">
        <v>78</v>
      </c>
      <c r="AI41">
        <v>152</v>
      </c>
      <c r="AJ41">
        <v>125</v>
      </c>
      <c r="AK41">
        <v>352</v>
      </c>
      <c r="AL41">
        <v>72</v>
      </c>
      <c r="AM41">
        <v>51</v>
      </c>
      <c r="AN41">
        <v>330</v>
      </c>
      <c r="AO41">
        <v>371</v>
      </c>
      <c r="AP41">
        <v>196</v>
      </c>
      <c r="AQ41">
        <v>297</v>
      </c>
      <c r="AR41">
        <v>2991</v>
      </c>
      <c r="AS41">
        <v>269</v>
      </c>
      <c r="AT41">
        <v>98</v>
      </c>
      <c r="AU41">
        <v>41</v>
      </c>
      <c r="AV41">
        <v>163</v>
      </c>
      <c r="AW41">
        <v>484</v>
      </c>
      <c r="AX41">
        <v>153</v>
      </c>
      <c r="AY41">
        <v>10</v>
      </c>
      <c r="AZ41">
        <v>38</v>
      </c>
      <c r="BA41">
        <v>689</v>
      </c>
      <c r="BB41">
        <v>458</v>
      </c>
      <c r="BC41">
        <v>251</v>
      </c>
      <c r="BD41">
        <v>337</v>
      </c>
      <c r="BE41">
        <v>8755</v>
      </c>
      <c r="BF41">
        <v>588</v>
      </c>
      <c r="BG41">
        <v>223</v>
      </c>
      <c r="BH41">
        <v>233</v>
      </c>
      <c r="BI41">
        <v>154</v>
      </c>
      <c r="BJ41">
        <v>350</v>
      </c>
      <c r="BK41">
        <v>637</v>
      </c>
      <c r="BL41">
        <v>38</v>
      </c>
      <c r="BM41">
        <v>165</v>
      </c>
      <c r="BN41">
        <v>1105</v>
      </c>
      <c r="BO41">
        <v>1093</v>
      </c>
      <c r="BP41">
        <v>1458</v>
      </c>
      <c r="BQ41">
        <v>2711</v>
      </c>
      <c r="BR41">
        <v>6066</v>
      </c>
      <c r="BS41">
        <v>575</v>
      </c>
      <c r="BT41">
        <v>278</v>
      </c>
      <c r="BU41">
        <v>117</v>
      </c>
      <c r="BV41">
        <v>373</v>
      </c>
      <c r="BW41">
        <v>236</v>
      </c>
      <c r="BX41">
        <v>222</v>
      </c>
      <c r="BY41">
        <v>53</v>
      </c>
      <c r="BZ41">
        <v>47</v>
      </c>
      <c r="CA41">
        <v>1141</v>
      </c>
      <c r="CB41">
        <v>1123</v>
      </c>
      <c r="CC41">
        <v>410</v>
      </c>
      <c r="CD41">
        <v>1491</v>
      </c>
      <c r="CE41">
        <v>5374</v>
      </c>
      <c r="CF41">
        <v>211</v>
      </c>
      <c r="CG41">
        <v>87</v>
      </c>
      <c r="CH41">
        <v>159</v>
      </c>
      <c r="CI41">
        <v>406</v>
      </c>
      <c r="CJ41">
        <v>425</v>
      </c>
      <c r="CK41">
        <v>515</v>
      </c>
      <c r="CL41">
        <v>73</v>
      </c>
      <c r="CM41">
        <v>87</v>
      </c>
      <c r="CN41">
        <v>741</v>
      </c>
      <c r="CO41">
        <v>1218</v>
      </c>
      <c r="CP41">
        <v>331</v>
      </c>
      <c r="CQ41">
        <v>1121</v>
      </c>
      <c r="CR41">
        <v>6224</v>
      </c>
      <c r="CS41">
        <v>509</v>
      </c>
      <c r="CT41">
        <v>568</v>
      </c>
      <c r="CU41">
        <v>253</v>
      </c>
      <c r="CV41">
        <v>225</v>
      </c>
      <c r="CW41">
        <v>200</v>
      </c>
      <c r="CX41">
        <v>193</v>
      </c>
      <c r="CY41">
        <v>61</v>
      </c>
      <c r="CZ41">
        <v>206</v>
      </c>
      <c r="DA41">
        <v>698</v>
      </c>
      <c r="DB41">
        <v>787</v>
      </c>
      <c r="DC41">
        <v>791</v>
      </c>
      <c r="DD41">
        <v>1733</v>
      </c>
      <c r="DE41">
        <v>4284</v>
      </c>
      <c r="DF41">
        <v>125</v>
      </c>
      <c r="DG41">
        <v>173</v>
      </c>
      <c r="DH41">
        <v>246</v>
      </c>
      <c r="DI41">
        <v>183</v>
      </c>
      <c r="DJ41">
        <v>156</v>
      </c>
      <c r="DK41">
        <v>283</v>
      </c>
      <c r="DL41">
        <v>47</v>
      </c>
      <c r="DM41">
        <v>130</v>
      </c>
      <c r="DN41">
        <v>538</v>
      </c>
      <c r="DO41">
        <v>843</v>
      </c>
      <c r="DP41">
        <v>566</v>
      </c>
      <c r="DQ41">
        <v>994</v>
      </c>
      <c r="DR41">
        <v>2411</v>
      </c>
      <c r="DS41">
        <v>192</v>
      </c>
      <c r="DT41">
        <v>136</v>
      </c>
      <c r="DU41">
        <v>226</v>
      </c>
      <c r="DV41">
        <v>130</v>
      </c>
      <c r="DW41">
        <v>177</v>
      </c>
      <c r="DX41">
        <v>115</v>
      </c>
      <c r="DY41">
        <v>19</v>
      </c>
      <c r="DZ41">
        <v>96</v>
      </c>
      <c r="EA41">
        <v>363</v>
      </c>
      <c r="EB41">
        <v>357</v>
      </c>
      <c r="EC41">
        <v>233</v>
      </c>
      <c r="ED41">
        <v>367</v>
      </c>
      <c r="EE41">
        <v>18976</v>
      </c>
      <c r="EF41">
        <v>1521</v>
      </c>
      <c r="EG41">
        <v>936</v>
      </c>
      <c r="EH41">
        <v>947</v>
      </c>
      <c r="EI41">
        <v>899</v>
      </c>
      <c r="EJ41">
        <v>857</v>
      </c>
      <c r="EK41">
        <v>524</v>
      </c>
      <c r="EL41">
        <v>926</v>
      </c>
      <c r="EM41">
        <v>888</v>
      </c>
      <c r="EN41">
        <v>468</v>
      </c>
      <c r="EO41">
        <v>1623</v>
      </c>
      <c r="EP41">
        <v>2160</v>
      </c>
      <c r="EQ41">
        <v>2479</v>
      </c>
      <c r="ER41">
        <v>1871</v>
      </c>
      <c r="ES41">
        <v>1012</v>
      </c>
      <c r="ET41">
        <v>1125</v>
      </c>
      <c r="EU41">
        <v>740</v>
      </c>
      <c r="EV41">
        <v>18976</v>
      </c>
      <c r="EW41">
        <v>1581</v>
      </c>
      <c r="EX41">
        <v>17395</v>
      </c>
      <c r="EY41">
        <v>18976</v>
      </c>
      <c r="EZ41">
        <v>1169</v>
      </c>
      <c r="FA41">
        <v>17807</v>
      </c>
      <c r="FB41">
        <v>18976</v>
      </c>
      <c r="FC41">
        <v>4290</v>
      </c>
      <c r="FD41">
        <v>14686</v>
      </c>
      <c r="FE41">
        <v>11517</v>
      </c>
      <c r="FF41">
        <v>34163</v>
      </c>
      <c r="FG41">
        <v>59168</v>
      </c>
      <c r="FH41">
        <v>90249</v>
      </c>
      <c r="FI41">
        <v>186260</v>
      </c>
      <c r="FJ41">
        <v>327223</v>
      </c>
      <c r="FK41">
        <v>70739</v>
      </c>
      <c r="FL41">
        <v>18976</v>
      </c>
      <c r="FM41">
        <v>3945</v>
      </c>
      <c r="FN41">
        <v>1772</v>
      </c>
      <c r="FO41">
        <v>2173</v>
      </c>
      <c r="FP41">
        <v>15031</v>
      </c>
      <c r="FQ41">
        <v>1110</v>
      </c>
      <c r="FR41">
        <v>13921</v>
      </c>
      <c r="FS41">
        <v>18976</v>
      </c>
      <c r="FT41">
        <v>11237</v>
      </c>
      <c r="FU41">
        <v>7739</v>
      </c>
      <c r="FV41">
        <v>2.37</v>
      </c>
      <c r="FW41">
        <v>2.44</v>
      </c>
      <c r="FX41">
        <v>2.27</v>
      </c>
      <c r="FY41">
        <v>18976</v>
      </c>
      <c r="FZ41">
        <v>11032</v>
      </c>
      <c r="GA41">
        <v>4926</v>
      </c>
      <c r="GB41">
        <v>189</v>
      </c>
      <c r="GC41">
        <v>1922</v>
      </c>
      <c r="GD41">
        <v>0</v>
      </c>
      <c r="GE41">
        <v>357</v>
      </c>
      <c r="GF41">
        <v>550</v>
      </c>
      <c r="GG41">
        <v>207</v>
      </c>
      <c r="GH41">
        <v>343</v>
      </c>
      <c r="GI41">
        <v>18976</v>
      </c>
      <c r="GJ41">
        <v>11237</v>
      </c>
      <c r="GK41">
        <v>265</v>
      </c>
      <c r="GL41">
        <v>245</v>
      </c>
      <c r="GM41">
        <v>508</v>
      </c>
      <c r="GN41">
        <v>569</v>
      </c>
      <c r="GO41">
        <v>490</v>
      </c>
      <c r="GP41">
        <v>526</v>
      </c>
      <c r="GQ41">
        <v>1342</v>
      </c>
      <c r="GR41">
        <v>2219</v>
      </c>
      <c r="GS41">
        <v>1635</v>
      </c>
      <c r="GT41">
        <v>1773</v>
      </c>
      <c r="GU41">
        <v>1665</v>
      </c>
      <c r="GV41">
        <v>7739</v>
      </c>
      <c r="GW41">
        <v>377</v>
      </c>
      <c r="GX41">
        <v>634</v>
      </c>
      <c r="GY41">
        <v>428</v>
      </c>
      <c r="GZ41">
        <v>378</v>
      </c>
      <c r="HA41">
        <v>409</v>
      </c>
      <c r="HB41">
        <v>855</v>
      </c>
      <c r="HC41">
        <v>940</v>
      </c>
      <c r="HD41">
        <v>1564</v>
      </c>
      <c r="HE41">
        <v>844</v>
      </c>
      <c r="HF41">
        <v>1110</v>
      </c>
      <c r="HG41">
        <v>200</v>
      </c>
      <c r="HH41">
        <v>44743</v>
      </c>
      <c r="HI41">
        <v>3806</v>
      </c>
      <c r="HJ41">
        <v>3484</v>
      </c>
      <c r="HK41">
        <v>2162</v>
      </c>
      <c r="HL41">
        <v>2436</v>
      </c>
      <c r="HM41">
        <v>3379</v>
      </c>
      <c r="HN41">
        <v>886</v>
      </c>
      <c r="HO41">
        <v>28590</v>
      </c>
      <c r="HP41" s="1">
        <v>19145</v>
      </c>
      <c r="HQ41">
        <v>17303</v>
      </c>
      <c r="HR41">
        <v>254</v>
      </c>
      <c r="HS41">
        <v>148</v>
      </c>
      <c r="HT41">
        <v>711</v>
      </c>
      <c r="HU41">
        <v>120</v>
      </c>
      <c r="HV41" s="8">
        <v>3806</v>
      </c>
      <c r="HW41" s="8">
        <v>7290</v>
      </c>
      <c r="HX41" s="8">
        <v>11888</v>
      </c>
      <c r="HY41" s="8">
        <v>16153</v>
      </c>
      <c r="HZ41" s="7">
        <v>8.5063585365308544E-2</v>
      </c>
      <c r="IA41" s="7">
        <f t="shared" si="17"/>
        <v>7.7866928905080124E-2</v>
      </c>
      <c r="IB41" s="7">
        <v>0.16293051427038865</v>
      </c>
      <c r="IC41" s="7">
        <f t="shared" si="0"/>
        <v>0.10276467827369644</v>
      </c>
      <c r="ID41" s="7">
        <f t="shared" si="1"/>
        <v>9.5322173300851534E-2</v>
      </c>
      <c r="IE41" s="7">
        <v>0.26569519254408513</v>
      </c>
      <c r="IF41" s="7">
        <v>0.36101736584493666</v>
      </c>
      <c r="IG41" s="11">
        <f t="shared" si="2"/>
        <v>1472</v>
      </c>
      <c r="IH41" s="11">
        <f t="shared" si="3"/>
        <v>1347</v>
      </c>
      <c r="II41" s="11">
        <f t="shared" si="4"/>
        <v>1778</v>
      </c>
      <c r="IJ41" s="11">
        <f t="shared" si="5"/>
        <v>1649</v>
      </c>
      <c r="IK41" s="11">
        <f t="shared" si="6"/>
        <v>2819</v>
      </c>
      <c r="IL41" s="11">
        <f t="shared" si="7"/>
        <v>4597</v>
      </c>
      <c r="IM41" s="11">
        <f t="shared" si="8"/>
        <v>6247</v>
      </c>
      <c r="IN41" s="15">
        <f t="shared" si="9"/>
        <v>9.0102873359347288E-2</v>
      </c>
      <c r="IO41" s="15">
        <f t="shared" si="10"/>
        <v>9.0102873359347288E-2</v>
      </c>
      <c r="IP41" s="15">
        <f t="shared" si="11"/>
        <v>4.0659516567952615E-2</v>
      </c>
      <c r="IQ41" s="19">
        <f>ROUND('Input data'!$B$5+((FW41-1)*'Input data'!$C$5),0)</f>
        <v>19418</v>
      </c>
      <c r="IR41" s="19">
        <f t="shared" si="12"/>
        <v>7767</v>
      </c>
      <c r="IS41" s="19">
        <f t="shared" si="13"/>
        <v>14564</v>
      </c>
      <c r="IT41" s="19">
        <f t="shared" si="14"/>
        <v>24273</v>
      </c>
      <c r="IU41" s="19">
        <f t="shared" si="15"/>
        <v>33982</v>
      </c>
      <c r="IV41" s="26">
        <f>('Input data'!$B$12*12)/'PWD zips'!IR41</f>
        <v>0.10708381614522983</v>
      </c>
      <c r="IW41" s="26">
        <f>('Input data'!$B$12*12)/'PWD zips'!IS41</f>
        <v>5.7107937379840705E-2</v>
      </c>
      <c r="IX41" s="26">
        <f>('Input data'!$B$12*12)/'PWD zips'!IT41</f>
        <v>3.4265232974910395E-2</v>
      </c>
      <c r="IY41" s="26">
        <f>('Input data'!$B$12*12)/'PWD zips'!IU41</f>
        <v>2.447531045847802E-2</v>
      </c>
      <c r="IZ41" s="27">
        <f>('Input data'!$B$13*12)/'PWD zips'!IR41</f>
        <v>0.11969100038624951</v>
      </c>
      <c r="JA41" s="27">
        <f>('Input data'!$B$13*12)/'PWD zips'!IS41</f>
        <v>6.3831365009612742E-2</v>
      </c>
      <c r="JB41" s="27">
        <f>('Input data'!$B$13*12)/'PWD zips'!IT41</f>
        <v>3.8299344951180321E-2</v>
      </c>
      <c r="JC41" s="27">
        <f>('Input data'!$B$13*12)/'PWD zips'!IU41</f>
        <v>2.7356835971985169E-2</v>
      </c>
      <c r="JD41" s="28">
        <f>('Input data'!$B$14*12)/'PWD zips'!IR41</f>
        <v>0.12965623792970257</v>
      </c>
      <c r="JE41" s="28">
        <f>('Input data'!$B$14*12)/'PWD zips'!IS41</f>
        <v>6.9145839055204605E-2</v>
      </c>
      <c r="JF41" s="28">
        <f>('Input data'!$B$14*12)/'PWD zips'!IT41</f>
        <v>4.1488073167717215E-2</v>
      </c>
      <c r="JG41" s="28">
        <f>('Input data'!$B$14*12)/'PWD zips'!IU41</f>
        <v>2.9634512388911776E-2</v>
      </c>
    </row>
    <row r="42" spans="1:267" x14ac:dyDescent="0.25">
      <c r="A42" s="1">
        <v>19146</v>
      </c>
      <c r="B42" s="1">
        <f t="shared" si="16"/>
        <v>0</v>
      </c>
      <c r="C42" t="s">
        <v>171</v>
      </c>
      <c r="D42">
        <v>19146</v>
      </c>
      <c r="E42">
        <v>40743</v>
      </c>
      <c r="F42">
        <v>3196</v>
      </c>
      <c r="G42">
        <v>257</v>
      </c>
      <c r="H42">
        <v>103</v>
      </c>
      <c r="I42">
        <v>50</v>
      </c>
      <c r="J42">
        <v>125</v>
      </c>
      <c r="K42">
        <v>83</v>
      </c>
      <c r="L42">
        <v>0</v>
      </c>
      <c r="M42">
        <v>21</v>
      </c>
      <c r="N42">
        <v>0</v>
      </c>
      <c r="O42">
        <v>738</v>
      </c>
      <c r="P42">
        <v>50</v>
      </c>
      <c r="Q42">
        <v>129</v>
      </c>
      <c r="R42">
        <v>1640</v>
      </c>
      <c r="S42">
        <v>2163</v>
      </c>
      <c r="T42">
        <v>174</v>
      </c>
      <c r="U42">
        <v>128</v>
      </c>
      <c r="V42">
        <v>193</v>
      </c>
      <c r="W42">
        <v>76</v>
      </c>
      <c r="X42">
        <v>140</v>
      </c>
      <c r="Y42">
        <v>156</v>
      </c>
      <c r="Z42">
        <v>48</v>
      </c>
      <c r="AA42">
        <v>67</v>
      </c>
      <c r="AB42">
        <v>208</v>
      </c>
      <c r="AC42">
        <v>55</v>
      </c>
      <c r="AD42">
        <v>601</v>
      </c>
      <c r="AE42">
        <v>1756</v>
      </c>
      <c r="AF42">
        <v>181</v>
      </c>
      <c r="AG42">
        <v>127</v>
      </c>
      <c r="AH42">
        <v>33</v>
      </c>
      <c r="AI42">
        <v>211</v>
      </c>
      <c r="AJ42">
        <v>111</v>
      </c>
      <c r="AK42">
        <v>25</v>
      </c>
      <c r="AL42">
        <v>49</v>
      </c>
      <c r="AM42">
        <v>27</v>
      </c>
      <c r="AN42">
        <v>271</v>
      </c>
      <c r="AO42">
        <v>413</v>
      </c>
      <c r="AP42">
        <v>93</v>
      </c>
      <c r="AQ42">
        <v>215</v>
      </c>
      <c r="AR42">
        <v>2892</v>
      </c>
      <c r="AS42">
        <v>387</v>
      </c>
      <c r="AT42">
        <v>154</v>
      </c>
      <c r="AU42">
        <v>396</v>
      </c>
      <c r="AV42">
        <v>182</v>
      </c>
      <c r="AW42">
        <v>72</v>
      </c>
      <c r="AX42">
        <v>361</v>
      </c>
      <c r="AY42">
        <v>0</v>
      </c>
      <c r="AZ42">
        <v>108</v>
      </c>
      <c r="BA42">
        <v>344</v>
      </c>
      <c r="BB42">
        <v>333</v>
      </c>
      <c r="BC42">
        <v>225</v>
      </c>
      <c r="BD42">
        <v>330</v>
      </c>
      <c r="BE42">
        <v>12865</v>
      </c>
      <c r="BF42">
        <v>620</v>
      </c>
      <c r="BG42">
        <v>165</v>
      </c>
      <c r="BH42">
        <v>190</v>
      </c>
      <c r="BI42">
        <v>261</v>
      </c>
      <c r="BJ42">
        <v>436</v>
      </c>
      <c r="BK42">
        <v>331</v>
      </c>
      <c r="BL42">
        <v>66</v>
      </c>
      <c r="BM42">
        <v>417</v>
      </c>
      <c r="BN42">
        <v>1370</v>
      </c>
      <c r="BO42">
        <v>1749</v>
      </c>
      <c r="BP42">
        <v>1209</v>
      </c>
      <c r="BQ42">
        <v>6051</v>
      </c>
      <c r="BR42">
        <v>6510</v>
      </c>
      <c r="BS42">
        <v>207</v>
      </c>
      <c r="BT42">
        <v>244</v>
      </c>
      <c r="BU42">
        <v>67</v>
      </c>
      <c r="BV42">
        <v>184</v>
      </c>
      <c r="BW42">
        <v>145</v>
      </c>
      <c r="BX42">
        <v>65</v>
      </c>
      <c r="BY42">
        <v>41</v>
      </c>
      <c r="BZ42">
        <v>8</v>
      </c>
      <c r="CA42">
        <v>621</v>
      </c>
      <c r="CB42">
        <v>560</v>
      </c>
      <c r="CC42">
        <v>449</v>
      </c>
      <c r="CD42">
        <v>3919</v>
      </c>
      <c r="CE42">
        <v>3982</v>
      </c>
      <c r="CF42">
        <v>316</v>
      </c>
      <c r="CG42">
        <v>174</v>
      </c>
      <c r="CH42">
        <v>173</v>
      </c>
      <c r="CI42">
        <v>125</v>
      </c>
      <c r="CJ42">
        <v>40</v>
      </c>
      <c r="CK42">
        <v>87</v>
      </c>
      <c r="CL42">
        <v>30</v>
      </c>
      <c r="CM42">
        <v>105</v>
      </c>
      <c r="CN42">
        <v>537</v>
      </c>
      <c r="CO42">
        <v>437</v>
      </c>
      <c r="CP42">
        <v>338</v>
      </c>
      <c r="CQ42">
        <v>1620</v>
      </c>
      <c r="CR42">
        <v>3569</v>
      </c>
      <c r="CS42">
        <v>87</v>
      </c>
      <c r="CT42">
        <v>155</v>
      </c>
      <c r="CU42">
        <v>147</v>
      </c>
      <c r="CV42">
        <v>59</v>
      </c>
      <c r="CW42">
        <v>267</v>
      </c>
      <c r="CX42">
        <v>150</v>
      </c>
      <c r="CY42">
        <v>17</v>
      </c>
      <c r="CZ42">
        <v>244</v>
      </c>
      <c r="DA42">
        <v>327</v>
      </c>
      <c r="DB42">
        <v>679</v>
      </c>
      <c r="DC42">
        <v>297</v>
      </c>
      <c r="DD42">
        <v>1140</v>
      </c>
      <c r="DE42">
        <v>2620</v>
      </c>
      <c r="DF42">
        <v>115</v>
      </c>
      <c r="DG42">
        <v>86</v>
      </c>
      <c r="DH42">
        <v>194</v>
      </c>
      <c r="DI42">
        <v>266</v>
      </c>
      <c r="DJ42">
        <v>30</v>
      </c>
      <c r="DK42">
        <v>120</v>
      </c>
      <c r="DL42">
        <v>26</v>
      </c>
      <c r="DM42">
        <v>69</v>
      </c>
      <c r="DN42">
        <v>369</v>
      </c>
      <c r="DO42">
        <v>181</v>
      </c>
      <c r="DP42">
        <v>163</v>
      </c>
      <c r="DQ42">
        <v>1001</v>
      </c>
      <c r="DR42">
        <v>1190</v>
      </c>
      <c r="DS42">
        <v>105</v>
      </c>
      <c r="DT42">
        <v>5</v>
      </c>
      <c r="DU42">
        <v>84</v>
      </c>
      <c r="DV42">
        <v>180</v>
      </c>
      <c r="DW42">
        <v>176</v>
      </c>
      <c r="DX42">
        <v>140</v>
      </c>
      <c r="DY42">
        <v>30</v>
      </c>
      <c r="DZ42">
        <v>14</v>
      </c>
      <c r="EA42">
        <v>101</v>
      </c>
      <c r="EB42">
        <v>126</v>
      </c>
      <c r="EC42">
        <v>73</v>
      </c>
      <c r="ED42">
        <v>156</v>
      </c>
      <c r="EE42">
        <v>18101</v>
      </c>
      <c r="EF42">
        <v>943</v>
      </c>
      <c r="EG42">
        <v>708</v>
      </c>
      <c r="EH42">
        <v>868</v>
      </c>
      <c r="EI42">
        <v>463</v>
      </c>
      <c r="EJ42">
        <v>524</v>
      </c>
      <c r="EK42">
        <v>521</v>
      </c>
      <c r="EL42">
        <v>351</v>
      </c>
      <c r="EM42">
        <v>655</v>
      </c>
      <c r="EN42">
        <v>363</v>
      </c>
      <c r="EO42">
        <v>1036</v>
      </c>
      <c r="EP42">
        <v>1720</v>
      </c>
      <c r="EQ42">
        <v>1827</v>
      </c>
      <c r="ER42">
        <v>1724</v>
      </c>
      <c r="ES42">
        <v>1365</v>
      </c>
      <c r="ET42">
        <v>1852</v>
      </c>
      <c r="EU42">
        <v>3181</v>
      </c>
      <c r="EV42">
        <v>18101</v>
      </c>
      <c r="EW42">
        <v>900</v>
      </c>
      <c r="EX42">
        <v>17201</v>
      </c>
      <c r="EY42">
        <v>18101</v>
      </c>
      <c r="EZ42">
        <v>603</v>
      </c>
      <c r="FA42">
        <v>17498</v>
      </c>
      <c r="FB42">
        <v>18101</v>
      </c>
      <c r="FC42">
        <v>2937</v>
      </c>
      <c r="FD42">
        <v>15164</v>
      </c>
      <c r="FE42">
        <v>15601</v>
      </c>
      <c r="FF42">
        <v>50331</v>
      </c>
      <c r="FG42">
        <v>87174</v>
      </c>
      <c r="FH42">
        <v>143215</v>
      </c>
      <c r="FI42">
        <v>317176</v>
      </c>
      <c r="FJ42">
        <v>553745</v>
      </c>
      <c r="FK42">
        <v>108108</v>
      </c>
      <c r="FL42">
        <v>18101</v>
      </c>
      <c r="FM42">
        <v>2626</v>
      </c>
      <c r="FN42">
        <v>1095</v>
      </c>
      <c r="FO42">
        <v>1531</v>
      </c>
      <c r="FP42">
        <v>15475</v>
      </c>
      <c r="FQ42">
        <v>911</v>
      </c>
      <c r="FR42">
        <v>14564</v>
      </c>
      <c r="FS42">
        <v>18101</v>
      </c>
      <c r="FT42">
        <v>9586</v>
      </c>
      <c r="FU42">
        <v>8515</v>
      </c>
      <c r="FV42">
        <v>2.2400000000000002</v>
      </c>
      <c r="FW42">
        <v>2.3199999999999998</v>
      </c>
      <c r="FX42">
        <v>2.14</v>
      </c>
      <c r="FY42">
        <v>18101</v>
      </c>
      <c r="FZ42">
        <v>10537</v>
      </c>
      <c r="GA42">
        <v>5449</v>
      </c>
      <c r="GB42">
        <v>7</v>
      </c>
      <c r="GC42">
        <v>1300</v>
      </c>
      <c r="GD42">
        <v>11</v>
      </c>
      <c r="GE42">
        <v>272</v>
      </c>
      <c r="GF42">
        <v>525</v>
      </c>
      <c r="GG42">
        <v>262</v>
      </c>
      <c r="GH42">
        <v>263</v>
      </c>
      <c r="GI42">
        <v>18101</v>
      </c>
      <c r="GJ42">
        <v>9586</v>
      </c>
      <c r="GK42">
        <v>141</v>
      </c>
      <c r="GL42">
        <v>42</v>
      </c>
      <c r="GM42">
        <v>120</v>
      </c>
      <c r="GN42">
        <v>373</v>
      </c>
      <c r="GO42">
        <v>205</v>
      </c>
      <c r="GP42">
        <v>493</v>
      </c>
      <c r="GQ42">
        <v>609</v>
      </c>
      <c r="GR42">
        <v>1382</v>
      </c>
      <c r="GS42">
        <v>797</v>
      </c>
      <c r="GT42">
        <v>1900</v>
      </c>
      <c r="GU42">
        <v>3524</v>
      </c>
      <c r="GV42">
        <v>8515</v>
      </c>
      <c r="GW42">
        <v>382</v>
      </c>
      <c r="GX42">
        <v>378</v>
      </c>
      <c r="GY42">
        <v>588</v>
      </c>
      <c r="GZ42">
        <v>495</v>
      </c>
      <c r="HA42">
        <v>258</v>
      </c>
      <c r="HB42">
        <v>552</v>
      </c>
      <c r="HC42">
        <v>760</v>
      </c>
      <c r="HD42">
        <v>1374</v>
      </c>
      <c r="HE42">
        <v>1030</v>
      </c>
      <c r="HF42">
        <v>1189</v>
      </c>
      <c r="HG42">
        <v>1509</v>
      </c>
      <c r="HH42">
        <v>40743</v>
      </c>
      <c r="HI42">
        <v>2449</v>
      </c>
      <c r="HJ42">
        <v>2868</v>
      </c>
      <c r="HK42">
        <v>1669</v>
      </c>
      <c r="HL42">
        <v>1500</v>
      </c>
      <c r="HM42">
        <v>1763</v>
      </c>
      <c r="HN42">
        <v>1059</v>
      </c>
      <c r="HO42">
        <v>29435</v>
      </c>
      <c r="HP42" s="1">
        <v>19146</v>
      </c>
      <c r="HQ42">
        <v>17251</v>
      </c>
      <c r="HR42">
        <v>195</v>
      </c>
      <c r="HS42">
        <v>98</v>
      </c>
      <c r="HT42">
        <v>420</v>
      </c>
      <c r="HU42">
        <v>104</v>
      </c>
      <c r="HV42" s="8">
        <v>2449</v>
      </c>
      <c r="HW42" s="8">
        <v>5317</v>
      </c>
      <c r="HX42" s="8">
        <v>8486</v>
      </c>
      <c r="HY42" s="8">
        <v>11308</v>
      </c>
      <c r="HZ42" s="7">
        <v>6.0108484893110471E-2</v>
      </c>
      <c r="IA42" s="7">
        <f t="shared" si="17"/>
        <v>7.039246005448789E-2</v>
      </c>
      <c r="IB42" s="7">
        <v>0.13050094494759837</v>
      </c>
      <c r="IC42" s="7">
        <f t="shared" si="0"/>
        <v>7.7780232187124168E-2</v>
      </c>
      <c r="ID42" s="7">
        <f t="shared" si="1"/>
        <v>6.9263431755148125E-2</v>
      </c>
      <c r="IE42" s="7">
        <v>0.20828117713472252</v>
      </c>
      <c r="IF42" s="7">
        <v>0.27754460888987065</v>
      </c>
      <c r="IG42" s="11">
        <f t="shared" si="2"/>
        <v>1037</v>
      </c>
      <c r="IH42" s="11">
        <f t="shared" si="3"/>
        <v>1214</v>
      </c>
      <c r="II42" s="11">
        <f t="shared" si="4"/>
        <v>1342</v>
      </c>
      <c r="IJ42" s="11">
        <f t="shared" si="5"/>
        <v>1195</v>
      </c>
      <c r="IK42" s="11">
        <f t="shared" si="6"/>
        <v>2251</v>
      </c>
      <c r="IL42" s="11">
        <f t="shared" si="7"/>
        <v>3593</v>
      </c>
      <c r="IM42" s="11">
        <f t="shared" si="8"/>
        <v>4788</v>
      </c>
      <c r="IN42" s="15">
        <f t="shared" si="9"/>
        <v>8.6628165259884496E-2</v>
      </c>
      <c r="IO42" s="15">
        <f t="shared" si="10"/>
        <v>8.6628165259884496E-2</v>
      </c>
      <c r="IP42" s="15">
        <f t="shared" si="11"/>
        <v>4.0726817042606514E-2</v>
      </c>
      <c r="IQ42" s="19">
        <f>ROUND('Input data'!$B$5+((FW42-1)*'Input data'!$C$5),0)</f>
        <v>18873</v>
      </c>
      <c r="IR42" s="19">
        <f t="shared" si="12"/>
        <v>7549</v>
      </c>
      <c r="IS42" s="19">
        <f t="shared" si="13"/>
        <v>14155</v>
      </c>
      <c r="IT42" s="19">
        <f t="shared" si="14"/>
        <v>23591</v>
      </c>
      <c r="IU42" s="19">
        <f t="shared" si="15"/>
        <v>33028</v>
      </c>
      <c r="IV42" s="26">
        <f>('Input data'!$B$12*12)/'PWD zips'!IR42</f>
        <v>0.11017618227579812</v>
      </c>
      <c r="IW42" s="26">
        <f>('Input data'!$B$12*12)/'PWD zips'!IS42</f>
        <v>5.8758036029671494E-2</v>
      </c>
      <c r="IX42" s="26">
        <f>('Input data'!$B$12*12)/'PWD zips'!IT42</f>
        <v>3.5255817896655509E-2</v>
      </c>
      <c r="IY42" s="26">
        <f>('Input data'!$B$12*12)/'PWD zips'!IU42</f>
        <v>2.5182269589439265E-2</v>
      </c>
      <c r="IZ42" s="27">
        <f>('Input data'!$B$13*12)/'PWD zips'!IR42</f>
        <v>0.12314743674658896</v>
      </c>
      <c r="JA42" s="27">
        <f>('Input data'!$B$13*12)/'PWD zips'!IS42</f>
        <v>6.5675732956552449E-2</v>
      </c>
      <c r="JB42" s="27">
        <f>('Input data'!$B$13*12)/'PWD zips'!IT42</f>
        <v>3.9406553346615233E-2</v>
      </c>
      <c r="JC42" s="27">
        <f>('Input data'!$B$13*12)/'PWD zips'!IU42</f>
        <v>2.8147026765168948E-2</v>
      </c>
      <c r="JD42" s="28">
        <f>('Input data'!$B$14*12)/'PWD zips'!IR42</f>
        <v>0.13340045039078022</v>
      </c>
      <c r="JE42" s="28">
        <f>('Input data'!$B$14*12)/'PWD zips'!IS42</f>
        <v>7.1143765453903218E-2</v>
      </c>
      <c r="JF42" s="28">
        <f>('Input data'!$B$14*12)/'PWD zips'!IT42</f>
        <v>4.268746555889958E-2</v>
      </c>
      <c r="JG42" s="28">
        <f>('Input data'!$B$14*12)/'PWD zips'!IU42</f>
        <v>3.0490492915102335E-2</v>
      </c>
    </row>
    <row r="43" spans="1:267" x14ac:dyDescent="0.25">
      <c r="A43" s="1">
        <v>19147</v>
      </c>
      <c r="B43" s="1">
        <f t="shared" si="16"/>
        <v>0</v>
      </c>
      <c r="C43" t="s">
        <v>172</v>
      </c>
      <c r="D43">
        <v>19147</v>
      </c>
      <c r="E43">
        <v>39237</v>
      </c>
      <c r="F43">
        <v>2725</v>
      </c>
      <c r="G43">
        <v>12</v>
      </c>
      <c r="H43">
        <v>0</v>
      </c>
      <c r="I43">
        <v>0</v>
      </c>
      <c r="J43">
        <v>31</v>
      </c>
      <c r="K43">
        <v>112</v>
      </c>
      <c r="L43">
        <v>37</v>
      </c>
      <c r="M43">
        <v>0</v>
      </c>
      <c r="N43">
        <v>23</v>
      </c>
      <c r="O43">
        <v>208</v>
      </c>
      <c r="P43">
        <v>293</v>
      </c>
      <c r="Q43">
        <v>182</v>
      </c>
      <c r="R43">
        <v>1827</v>
      </c>
      <c r="S43">
        <v>2184</v>
      </c>
      <c r="T43">
        <v>71</v>
      </c>
      <c r="U43">
        <v>127</v>
      </c>
      <c r="V43">
        <v>0</v>
      </c>
      <c r="W43">
        <v>82</v>
      </c>
      <c r="X43">
        <v>150</v>
      </c>
      <c r="Y43">
        <v>166</v>
      </c>
      <c r="Z43">
        <v>14</v>
      </c>
      <c r="AA43">
        <v>39</v>
      </c>
      <c r="AB43">
        <v>56</v>
      </c>
      <c r="AC43">
        <v>171</v>
      </c>
      <c r="AD43">
        <v>1214</v>
      </c>
      <c r="AE43">
        <v>1439</v>
      </c>
      <c r="AF43">
        <v>91</v>
      </c>
      <c r="AG43">
        <v>0</v>
      </c>
      <c r="AH43">
        <v>8</v>
      </c>
      <c r="AI43">
        <v>151</v>
      </c>
      <c r="AJ43">
        <v>40</v>
      </c>
      <c r="AK43">
        <v>35</v>
      </c>
      <c r="AL43">
        <v>0</v>
      </c>
      <c r="AM43">
        <v>0</v>
      </c>
      <c r="AN43">
        <v>175</v>
      </c>
      <c r="AO43">
        <v>199</v>
      </c>
      <c r="AP43">
        <v>91</v>
      </c>
      <c r="AQ43">
        <v>649</v>
      </c>
      <c r="AR43">
        <v>1856</v>
      </c>
      <c r="AS43">
        <v>270</v>
      </c>
      <c r="AT43">
        <v>117</v>
      </c>
      <c r="AU43">
        <v>144</v>
      </c>
      <c r="AV43">
        <v>138</v>
      </c>
      <c r="AW43">
        <v>88</v>
      </c>
      <c r="AX43">
        <v>109</v>
      </c>
      <c r="AY43">
        <v>0</v>
      </c>
      <c r="AZ43">
        <v>57</v>
      </c>
      <c r="BA43">
        <v>219</v>
      </c>
      <c r="BB43">
        <v>177</v>
      </c>
      <c r="BC43">
        <v>261</v>
      </c>
      <c r="BD43">
        <v>276</v>
      </c>
      <c r="BE43">
        <v>10318</v>
      </c>
      <c r="BF43">
        <v>415</v>
      </c>
      <c r="BG43">
        <v>187</v>
      </c>
      <c r="BH43">
        <v>311</v>
      </c>
      <c r="BI43">
        <v>362</v>
      </c>
      <c r="BJ43">
        <v>113</v>
      </c>
      <c r="BK43">
        <v>553</v>
      </c>
      <c r="BL43">
        <v>13</v>
      </c>
      <c r="BM43">
        <v>238</v>
      </c>
      <c r="BN43">
        <v>801</v>
      </c>
      <c r="BO43">
        <v>1133</v>
      </c>
      <c r="BP43">
        <v>1505</v>
      </c>
      <c r="BQ43">
        <v>4687</v>
      </c>
      <c r="BR43">
        <v>8008</v>
      </c>
      <c r="BS43">
        <v>131</v>
      </c>
      <c r="BT43">
        <v>26</v>
      </c>
      <c r="BU43">
        <v>135</v>
      </c>
      <c r="BV43">
        <v>173</v>
      </c>
      <c r="BW43">
        <v>166</v>
      </c>
      <c r="BX43">
        <v>311</v>
      </c>
      <c r="BY43">
        <v>0</v>
      </c>
      <c r="BZ43">
        <v>113</v>
      </c>
      <c r="CA43">
        <v>604</v>
      </c>
      <c r="CB43">
        <v>573</v>
      </c>
      <c r="CC43">
        <v>698</v>
      </c>
      <c r="CD43">
        <v>5078</v>
      </c>
      <c r="CE43">
        <v>4094</v>
      </c>
      <c r="CF43">
        <v>75</v>
      </c>
      <c r="CG43">
        <v>148</v>
      </c>
      <c r="CH43">
        <v>77</v>
      </c>
      <c r="CI43">
        <v>73</v>
      </c>
      <c r="CJ43">
        <v>209</v>
      </c>
      <c r="CK43">
        <v>218</v>
      </c>
      <c r="CL43">
        <v>123</v>
      </c>
      <c r="CM43">
        <v>63</v>
      </c>
      <c r="CN43">
        <v>123</v>
      </c>
      <c r="CO43">
        <v>311</v>
      </c>
      <c r="CP43">
        <v>221</v>
      </c>
      <c r="CQ43">
        <v>2453</v>
      </c>
      <c r="CR43">
        <v>3821</v>
      </c>
      <c r="CS43">
        <v>221</v>
      </c>
      <c r="CT43">
        <v>160</v>
      </c>
      <c r="CU43">
        <v>53</v>
      </c>
      <c r="CV43">
        <v>61</v>
      </c>
      <c r="CW43">
        <v>159</v>
      </c>
      <c r="CX43">
        <v>92</v>
      </c>
      <c r="CY43">
        <v>7</v>
      </c>
      <c r="CZ43">
        <v>79</v>
      </c>
      <c r="DA43">
        <v>352</v>
      </c>
      <c r="DB43">
        <v>443</v>
      </c>
      <c r="DC43">
        <v>423</v>
      </c>
      <c r="DD43">
        <v>1771</v>
      </c>
      <c r="DE43">
        <v>2971</v>
      </c>
      <c r="DF43">
        <v>74</v>
      </c>
      <c r="DG43">
        <v>92</v>
      </c>
      <c r="DH43">
        <v>185</v>
      </c>
      <c r="DI43">
        <v>115</v>
      </c>
      <c r="DJ43">
        <v>138</v>
      </c>
      <c r="DK43">
        <v>82</v>
      </c>
      <c r="DL43">
        <v>36</v>
      </c>
      <c r="DM43">
        <v>92</v>
      </c>
      <c r="DN43">
        <v>263</v>
      </c>
      <c r="DO43">
        <v>296</v>
      </c>
      <c r="DP43">
        <v>264</v>
      </c>
      <c r="DQ43">
        <v>1334</v>
      </c>
      <c r="DR43">
        <v>1821</v>
      </c>
      <c r="DS43">
        <v>101</v>
      </c>
      <c r="DT43">
        <v>125</v>
      </c>
      <c r="DU43">
        <v>62</v>
      </c>
      <c r="DV43">
        <v>99</v>
      </c>
      <c r="DW43">
        <v>158</v>
      </c>
      <c r="DX43">
        <v>60</v>
      </c>
      <c r="DY43">
        <v>33</v>
      </c>
      <c r="DZ43">
        <v>75</v>
      </c>
      <c r="EA43">
        <v>301</v>
      </c>
      <c r="EB43">
        <v>161</v>
      </c>
      <c r="EC43">
        <v>91</v>
      </c>
      <c r="ED43">
        <v>555</v>
      </c>
      <c r="EE43">
        <v>18970</v>
      </c>
      <c r="EF43">
        <v>873</v>
      </c>
      <c r="EG43">
        <v>667</v>
      </c>
      <c r="EH43">
        <v>679</v>
      </c>
      <c r="EI43">
        <v>451</v>
      </c>
      <c r="EJ43">
        <v>677</v>
      </c>
      <c r="EK43">
        <v>586</v>
      </c>
      <c r="EL43">
        <v>325</v>
      </c>
      <c r="EM43">
        <v>500</v>
      </c>
      <c r="EN43">
        <v>610</v>
      </c>
      <c r="EO43">
        <v>774</v>
      </c>
      <c r="EP43">
        <v>1526</v>
      </c>
      <c r="EQ43">
        <v>2215</v>
      </c>
      <c r="ER43">
        <v>1794</v>
      </c>
      <c r="ES43">
        <v>1480</v>
      </c>
      <c r="ET43">
        <v>1919</v>
      </c>
      <c r="EU43">
        <v>3894</v>
      </c>
      <c r="EV43">
        <v>18970</v>
      </c>
      <c r="EW43">
        <v>489</v>
      </c>
      <c r="EX43">
        <v>18481</v>
      </c>
      <c r="EY43">
        <v>18970</v>
      </c>
      <c r="EZ43">
        <v>468</v>
      </c>
      <c r="FA43">
        <v>18502</v>
      </c>
      <c r="FB43">
        <v>18970</v>
      </c>
      <c r="FC43">
        <v>1881</v>
      </c>
      <c r="FD43">
        <v>17089</v>
      </c>
      <c r="FE43">
        <v>17707</v>
      </c>
      <c r="FF43">
        <v>54399</v>
      </c>
      <c r="FG43">
        <v>95388</v>
      </c>
      <c r="FH43">
        <v>156802</v>
      </c>
      <c r="FI43">
        <v>375042</v>
      </c>
      <c r="FJ43">
        <v>662857</v>
      </c>
      <c r="FK43">
        <v>147070</v>
      </c>
      <c r="FL43">
        <v>18970</v>
      </c>
      <c r="FM43">
        <v>1700</v>
      </c>
      <c r="FN43">
        <v>816</v>
      </c>
      <c r="FO43">
        <v>884</v>
      </c>
      <c r="FP43">
        <v>17270</v>
      </c>
      <c r="FQ43">
        <v>1037</v>
      </c>
      <c r="FR43">
        <v>16233</v>
      </c>
      <c r="FS43">
        <v>18970</v>
      </c>
      <c r="FT43">
        <v>10837</v>
      </c>
      <c r="FU43">
        <v>8133</v>
      </c>
      <c r="FV43">
        <v>2.06</v>
      </c>
      <c r="FW43">
        <v>2.27</v>
      </c>
      <c r="FX43">
        <v>1.79</v>
      </c>
      <c r="FY43">
        <v>18970</v>
      </c>
      <c r="FZ43">
        <v>14492</v>
      </c>
      <c r="GA43">
        <v>1692</v>
      </c>
      <c r="GB43">
        <v>123</v>
      </c>
      <c r="GC43">
        <v>1541</v>
      </c>
      <c r="GD43">
        <v>31</v>
      </c>
      <c r="GE43">
        <v>142</v>
      </c>
      <c r="GF43">
        <v>949</v>
      </c>
      <c r="GG43">
        <v>423</v>
      </c>
      <c r="GH43">
        <v>526</v>
      </c>
      <c r="GI43">
        <v>18970</v>
      </c>
      <c r="GJ43">
        <v>10837</v>
      </c>
      <c r="GK43">
        <v>190</v>
      </c>
      <c r="GL43">
        <v>237</v>
      </c>
      <c r="GM43">
        <v>233</v>
      </c>
      <c r="GN43">
        <v>229</v>
      </c>
      <c r="GO43">
        <v>126</v>
      </c>
      <c r="GP43">
        <v>368</v>
      </c>
      <c r="GQ43">
        <v>567</v>
      </c>
      <c r="GR43">
        <v>849</v>
      </c>
      <c r="GS43">
        <v>1253</v>
      </c>
      <c r="GT43">
        <v>1964</v>
      </c>
      <c r="GU43">
        <v>4821</v>
      </c>
      <c r="GV43">
        <v>8133</v>
      </c>
      <c r="GW43">
        <v>272</v>
      </c>
      <c r="GX43">
        <v>174</v>
      </c>
      <c r="GY43">
        <v>434</v>
      </c>
      <c r="GZ43">
        <v>450</v>
      </c>
      <c r="HA43">
        <v>325</v>
      </c>
      <c r="HB43">
        <v>895</v>
      </c>
      <c r="HC43">
        <v>868</v>
      </c>
      <c r="HD43">
        <v>1451</v>
      </c>
      <c r="HE43">
        <v>962</v>
      </c>
      <c r="HF43">
        <v>1310</v>
      </c>
      <c r="HG43">
        <v>992</v>
      </c>
      <c r="HH43">
        <v>39237</v>
      </c>
      <c r="HI43">
        <v>1461</v>
      </c>
      <c r="HJ43">
        <v>1957</v>
      </c>
      <c r="HK43">
        <v>1285</v>
      </c>
      <c r="HL43">
        <v>1333</v>
      </c>
      <c r="HM43">
        <v>1889</v>
      </c>
      <c r="HN43">
        <v>779</v>
      </c>
      <c r="HO43">
        <v>30533</v>
      </c>
      <c r="HP43" s="1">
        <v>19147</v>
      </c>
      <c r="HQ43">
        <v>13103</v>
      </c>
      <c r="HR43">
        <v>39</v>
      </c>
      <c r="HS43">
        <v>50</v>
      </c>
      <c r="HT43">
        <v>317</v>
      </c>
      <c r="HU43">
        <v>39</v>
      </c>
      <c r="HV43" s="8">
        <v>1461</v>
      </c>
      <c r="HW43" s="8">
        <v>3418</v>
      </c>
      <c r="HX43" s="8">
        <v>6036</v>
      </c>
      <c r="HY43" s="8">
        <v>8704</v>
      </c>
      <c r="HZ43" s="7">
        <v>3.7235262634758008E-2</v>
      </c>
      <c r="IA43" s="7">
        <f t="shared" si="17"/>
        <v>4.9876392180849709E-2</v>
      </c>
      <c r="IB43" s="7">
        <v>8.7111654815607717E-2</v>
      </c>
      <c r="IC43" s="7">
        <f t="shared" si="0"/>
        <v>6.6722736192879176E-2</v>
      </c>
      <c r="ID43" s="7">
        <f t="shared" si="1"/>
        <v>6.7997043606799701E-2</v>
      </c>
      <c r="IE43" s="7">
        <v>0.15383439100848689</v>
      </c>
      <c r="IF43" s="7">
        <v>0.22183143461528659</v>
      </c>
      <c r="IG43" s="11">
        <f t="shared" si="2"/>
        <v>488</v>
      </c>
      <c r="IH43" s="11">
        <f t="shared" si="3"/>
        <v>654</v>
      </c>
      <c r="II43" s="11">
        <f t="shared" si="4"/>
        <v>874</v>
      </c>
      <c r="IJ43" s="11">
        <f t="shared" si="5"/>
        <v>891</v>
      </c>
      <c r="IK43" s="11">
        <f t="shared" si="6"/>
        <v>1141</v>
      </c>
      <c r="IL43" s="11">
        <f t="shared" si="7"/>
        <v>2016</v>
      </c>
      <c r="IM43" s="11">
        <f t="shared" si="8"/>
        <v>2907</v>
      </c>
      <c r="IN43" s="15">
        <f t="shared" si="9"/>
        <v>3.4180543382997371E-2</v>
      </c>
      <c r="IO43" s="15">
        <f t="shared" si="10"/>
        <v>3.4180543382997371E-2</v>
      </c>
      <c r="IP43" s="15">
        <f t="shared" si="11"/>
        <v>1.3415892672858616E-2</v>
      </c>
      <c r="IQ43" s="19">
        <f>ROUND('Input data'!$B$5+((FW43-1)*'Input data'!$C$5),0)</f>
        <v>18646</v>
      </c>
      <c r="IR43" s="19">
        <f t="shared" si="12"/>
        <v>7458</v>
      </c>
      <c r="IS43" s="19">
        <f t="shared" si="13"/>
        <v>13985</v>
      </c>
      <c r="IT43" s="19">
        <f t="shared" si="14"/>
        <v>23308</v>
      </c>
      <c r="IU43" s="19">
        <f t="shared" si="15"/>
        <v>32631</v>
      </c>
      <c r="IV43" s="26">
        <f>('Input data'!$B$12*12)/'PWD zips'!IR43</f>
        <v>0.11152051488334674</v>
      </c>
      <c r="IW43" s="26">
        <f>('Input data'!$B$12*12)/'PWD zips'!IS43</f>
        <v>5.9472291741151234E-2</v>
      </c>
      <c r="IX43" s="26">
        <f>('Input data'!$B$12*12)/'PWD zips'!IT43</f>
        <v>3.5683885361249355E-2</v>
      </c>
      <c r="IY43" s="26">
        <f>('Input data'!$B$12*12)/'PWD zips'!IU43</f>
        <v>2.5488645766295854E-2</v>
      </c>
      <c r="IZ43" s="27">
        <f>('Input data'!$B$13*12)/'PWD zips'!IR43</f>
        <v>0.12465004022526147</v>
      </c>
      <c r="JA43" s="27">
        <f>('Input data'!$B$13*12)/'PWD zips'!IS43</f>
        <v>6.6474079370754377E-2</v>
      </c>
      <c r="JB43" s="27">
        <f>('Input data'!$B$13*12)/'PWD zips'!IT43</f>
        <v>3.9885018019564095E-2</v>
      </c>
      <c r="JC43" s="27">
        <f>('Input data'!$B$13*12)/'PWD zips'!IU43</f>
        <v>2.8489473200330972E-2</v>
      </c>
      <c r="JD43" s="28">
        <f>('Input data'!$B$14*12)/'PWD zips'!IR43</f>
        <v>0.13502815768302492</v>
      </c>
      <c r="JE43" s="28">
        <f>('Input data'!$B$14*12)/'PWD zips'!IS43</f>
        <v>7.20085806220951E-2</v>
      </c>
      <c r="JF43" s="28">
        <f>('Input data'!$B$14*12)/'PWD zips'!IT43</f>
        <v>4.3205766260511411E-2</v>
      </c>
      <c r="JG43" s="28">
        <f>('Input data'!$B$14*12)/'PWD zips'!IU43</f>
        <v>3.0861450767674908E-2</v>
      </c>
    </row>
    <row r="44" spans="1:267" x14ac:dyDescent="0.25">
      <c r="A44" s="1">
        <v>19148</v>
      </c>
      <c r="B44" s="1">
        <f t="shared" si="16"/>
        <v>0</v>
      </c>
      <c r="C44" t="s">
        <v>173</v>
      </c>
      <c r="D44">
        <v>19148</v>
      </c>
      <c r="E44">
        <v>50744</v>
      </c>
      <c r="F44">
        <v>3527</v>
      </c>
      <c r="G44">
        <v>453</v>
      </c>
      <c r="H44">
        <v>205</v>
      </c>
      <c r="I44">
        <v>393</v>
      </c>
      <c r="J44">
        <v>136</v>
      </c>
      <c r="K44">
        <v>198</v>
      </c>
      <c r="L44">
        <v>13</v>
      </c>
      <c r="M44">
        <v>0</v>
      </c>
      <c r="N44">
        <v>194</v>
      </c>
      <c r="O44">
        <v>568</v>
      </c>
      <c r="P44">
        <v>457</v>
      </c>
      <c r="Q44">
        <v>262</v>
      </c>
      <c r="R44">
        <v>648</v>
      </c>
      <c r="S44">
        <v>3603</v>
      </c>
      <c r="T44">
        <v>552</v>
      </c>
      <c r="U44">
        <v>170</v>
      </c>
      <c r="V44">
        <v>384</v>
      </c>
      <c r="W44">
        <v>303</v>
      </c>
      <c r="X44">
        <v>190</v>
      </c>
      <c r="Y44">
        <v>230</v>
      </c>
      <c r="Z44">
        <v>43</v>
      </c>
      <c r="AA44">
        <v>62</v>
      </c>
      <c r="AB44">
        <v>554</v>
      </c>
      <c r="AC44">
        <v>295</v>
      </c>
      <c r="AD44">
        <v>498</v>
      </c>
      <c r="AE44">
        <v>3629</v>
      </c>
      <c r="AF44">
        <v>496</v>
      </c>
      <c r="AG44">
        <v>46</v>
      </c>
      <c r="AH44">
        <v>535</v>
      </c>
      <c r="AI44">
        <v>269</v>
      </c>
      <c r="AJ44">
        <v>213</v>
      </c>
      <c r="AK44">
        <v>99</v>
      </c>
      <c r="AL44">
        <v>22</v>
      </c>
      <c r="AM44">
        <v>144</v>
      </c>
      <c r="AN44">
        <v>483</v>
      </c>
      <c r="AO44">
        <v>681</v>
      </c>
      <c r="AP44">
        <v>135</v>
      </c>
      <c r="AQ44">
        <v>506</v>
      </c>
      <c r="AR44">
        <v>2513</v>
      </c>
      <c r="AS44">
        <v>279</v>
      </c>
      <c r="AT44">
        <v>78</v>
      </c>
      <c r="AU44">
        <v>192</v>
      </c>
      <c r="AV44">
        <v>93</v>
      </c>
      <c r="AW44">
        <v>224</v>
      </c>
      <c r="AX44">
        <v>176</v>
      </c>
      <c r="AY44">
        <v>88</v>
      </c>
      <c r="AZ44">
        <v>62</v>
      </c>
      <c r="BA44">
        <v>307</v>
      </c>
      <c r="BB44">
        <v>499</v>
      </c>
      <c r="BC44">
        <v>107</v>
      </c>
      <c r="BD44">
        <v>408</v>
      </c>
      <c r="BE44">
        <v>9863</v>
      </c>
      <c r="BF44">
        <v>701</v>
      </c>
      <c r="BG44">
        <v>279</v>
      </c>
      <c r="BH44">
        <v>296</v>
      </c>
      <c r="BI44">
        <v>532</v>
      </c>
      <c r="BJ44">
        <v>298</v>
      </c>
      <c r="BK44">
        <v>349</v>
      </c>
      <c r="BL44">
        <v>1</v>
      </c>
      <c r="BM44">
        <v>157</v>
      </c>
      <c r="BN44">
        <v>1634</v>
      </c>
      <c r="BO44">
        <v>1659</v>
      </c>
      <c r="BP44">
        <v>990</v>
      </c>
      <c r="BQ44">
        <v>2967</v>
      </c>
      <c r="BR44">
        <v>8401</v>
      </c>
      <c r="BS44">
        <v>675</v>
      </c>
      <c r="BT44">
        <v>144</v>
      </c>
      <c r="BU44">
        <v>560</v>
      </c>
      <c r="BV44">
        <v>222</v>
      </c>
      <c r="BW44">
        <v>350</v>
      </c>
      <c r="BX44">
        <v>188</v>
      </c>
      <c r="BY44">
        <v>131</v>
      </c>
      <c r="BZ44">
        <v>409</v>
      </c>
      <c r="CA44">
        <v>1360</v>
      </c>
      <c r="CB44">
        <v>1040</v>
      </c>
      <c r="CC44">
        <v>914</v>
      </c>
      <c r="CD44">
        <v>2408</v>
      </c>
      <c r="CE44">
        <v>6064</v>
      </c>
      <c r="CF44">
        <v>418</v>
      </c>
      <c r="CG44">
        <v>159</v>
      </c>
      <c r="CH44">
        <v>273</v>
      </c>
      <c r="CI44">
        <v>467</v>
      </c>
      <c r="CJ44">
        <v>367</v>
      </c>
      <c r="CK44">
        <v>231</v>
      </c>
      <c r="CL44">
        <v>108</v>
      </c>
      <c r="CM44">
        <v>23</v>
      </c>
      <c r="CN44">
        <v>577</v>
      </c>
      <c r="CO44">
        <v>837</v>
      </c>
      <c r="CP44">
        <v>475</v>
      </c>
      <c r="CQ44">
        <v>2129</v>
      </c>
      <c r="CR44">
        <v>5589</v>
      </c>
      <c r="CS44">
        <v>392</v>
      </c>
      <c r="CT44">
        <v>250</v>
      </c>
      <c r="CU44">
        <v>378</v>
      </c>
      <c r="CV44">
        <v>354</v>
      </c>
      <c r="CW44">
        <v>211</v>
      </c>
      <c r="CX44">
        <v>161</v>
      </c>
      <c r="CY44">
        <v>46</v>
      </c>
      <c r="CZ44">
        <v>218</v>
      </c>
      <c r="DA44">
        <v>918</v>
      </c>
      <c r="DB44">
        <v>873</v>
      </c>
      <c r="DC44">
        <v>301</v>
      </c>
      <c r="DD44">
        <v>1487</v>
      </c>
      <c r="DE44">
        <v>4481</v>
      </c>
      <c r="DF44">
        <v>142</v>
      </c>
      <c r="DG44">
        <v>405</v>
      </c>
      <c r="DH44">
        <v>256</v>
      </c>
      <c r="DI44">
        <v>137</v>
      </c>
      <c r="DJ44">
        <v>60</v>
      </c>
      <c r="DK44">
        <v>278</v>
      </c>
      <c r="DL44">
        <v>56</v>
      </c>
      <c r="DM44">
        <v>140</v>
      </c>
      <c r="DN44">
        <v>566</v>
      </c>
      <c r="DO44">
        <v>1110</v>
      </c>
      <c r="DP44">
        <v>485</v>
      </c>
      <c r="DQ44">
        <v>846</v>
      </c>
      <c r="DR44">
        <v>3074</v>
      </c>
      <c r="DS44">
        <v>79</v>
      </c>
      <c r="DT44">
        <v>108</v>
      </c>
      <c r="DU44">
        <v>591</v>
      </c>
      <c r="DV44">
        <v>263</v>
      </c>
      <c r="DW44">
        <v>129</v>
      </c>
      <c r="DX44">
        <v>162</v>
      </c>
      <c r="DY44">
        <v>80</v>
      </c>
      <c r="DZ44">
        <v>78</v>
      </c>
      <c r="EA44">
        <v>642</v>
      </c>
      <c r="EB44">
        <v>296</v>
      </c>
      <c r="EC44">
        <v>176</v>
      </c>
      <c r="ED44">
        <v>470</v>
      </c>
      <c r="EE44">
        <v>20449</v>
      </c>
      <c r="EF44">
        <v>1342</v>
      </c>
      <c r="EG44">
        <v>781</v>
      </c>
      <c r="EH44">
        <v>814</v>
      </c>
      <c r="EI44">
        <v>794</v>
      </c>
      <c r="EJ44">
        <v>1289</v>
      </c>
      <c r="EK44">
        <v>600</v>
      </c>
      <c r="EL44">
        <v>1040</v>
      </c>
      <c r="EM44">
        <v>705</v>
      </c>
      <c r="EN44">
        <v>619</v>
      </c>
      <c r="EO44">
        <v>1475</v>
      </c>
      <c r="EP44">
        <v>2560</v>
      </c>
      <c r="EQ44">
        <v>2736</v>
      </c>
      <c r="ER44">
        <v>1772</v>
      </c>
      <c r="ES44">
        <v>1218</v>
      </c>
      <c r="ET44">
        <v>1576</v>
      </c>
      <c r="EU44">
        <v>1128</v>
      </c>
      <c r="EV44">
        <v>20449</v>
      </c>
      <c r="EW44">
        <v>887</v>
      </c>
      <c r="EX44">
        <v>19562</v>
      </c>
      <c r="EY44">
        <v>20449</v>
      </c>
      <c r="EZ44">
        <v>1563</v>
      </c>
      <c r="FA44">
        <v>18886</v>
      </c>
      <c r="FB44">
        <v>20449</v>
      </c>
      <c r="FC44">
        <v>4752</v>
      </c>
      <c r="FD44">
        <v>15697</v>
      </c>
      <c r="FE44">
        <v>14776</v>
      </c>
      <c r="FF44">
        <v>37678</v>
      </c>
      <c r="FG44">
        <v>64086</v>
      </c>
      <c r="FH44">
        <v>97296</v>
      </c>
      <c r="FI44">
        <v>191720</v>
      </c>
      <c r="FJ44">
        <v>296176</v>
      </c>
      <c r="FK44">
        <v>68992</v>
      </c>
      <c r="FL44">
        <v>20449</v>
      </c>
      <c r="FM44">
        <v>4455</v>
      </c>
      <c r="FN44">
        <v>1782</v>
      </c>
      <c r="FO44">
        <v>2673</v>
      </c>
      <c r="FP44">
        <v>15994</v>
      </c>
      <c r="FQ44">
        <v>1717</v>
      </c>
      <c r="FR44">
        <v>14277</v>
      </c>
      <c r="FS44">
        <v>20449</v>
      </c>
      <c r="FT44">
        <v>13302</v>
      </c>
      <c r="FU44">
        <v>7147</v>
      </c>
      <c r="FV44">
        <v>2.48</v>
      </c>
      <c r="FW44">
        <v>2.33</v>
      </c>
      <c r="FX44">
        <v>2.77</v>
      </c>
      <c r="FY44">
        <v>20449</v>
      </c>
      <c r="FZ44">
        <v>14229</v>
      </c>
      <c r="GA44">
        <v>947</v>
      </c>
      <c r="GB44">
        <v>34</v>
      </c>
      <c r="GC44">
        <v>3509</v>
      </c>
      <c r="GD44">
        <v>0</v>
      </c>
      <c r="GE44">
        <v>748</v>
      </c>
      <c r="GF44">
        <v>982</v>
      </c>
      <c r="GG44">
        <v>429</v>
      </c>
      <c r="GH44">
        <v>553</v>
      </c>
      <c r="GI44">
        <v>20449</v>
      </c>
      <c r="GJ44">
        <v>13302</v>
      </c>
      <c r="GK44">
        <v>177</v>
      </c>
      <c r="GL44">
        <v>514</v>
      </c>
      <c r="GM44">
        <v>479</v>
      </c>
      <c r="GN44">
        <v>570</v>
      </c>
      <c r="GO44">
        <v>436</v>
      </c>
      <c r="GP44">
        <v>1352</v>
      </c>
      <c r="GQ44">
        <v>1527</v>
      </c>
      <c r="GR44">
        <v>2294</v>
      </c>
      <c r="GS44">
        <v>1790</v>
      </c>
      <c r="GT44">
        <v>2092</v>
      </c>
      <c r="GU44">
        <v>2071</v>
      </c>
      <c r="GV44">
        <v>7147</v>
      </c>
      <c r="GW44">
        <v>153</v>
      </c>
      <c r="GX44">
        <v>498</v>
      </c>
      <c r="GY44">
        <v>302</v>
      </c>
      <c r="GZ44">
        <v>244</v>
      </c>
      <c r="HA44">
        <v>358</v>
      </c>
      <c r="HB44">
        <v>537</v>
      </c>
      <c r="HC44">
        <v>837</v>
      </c>
      <c r="HD44">
        <v>1741</v>
      </c>
      <c r="HE44">
        <v>946</v>
      </c>
      <c r="HF44">
        <v>898</v>
      </c>
      <c r="HG44">
        <v>633</v>
      </c>
      <c r="HH44">
        <v>50744</v>
      </c>
      <c r="HI44">
        <v>4187</v>
      </c>
      <c r="HJ44">
        <v>5702</v>
      </c>
      <c r="HK44">
        <v>2776</v>
      </c>
      <c r="HL44">
        <v>2240</v>
      </c>
      <c r="HM44">
        <v>2462</v>
      </c>
      <c r="HN44">
        <v>1487</v>
      </c>
      <c r="HO44">
        <v>31890</v>
      </c>
      <c r="HP44" s="1">
        <v>19148</v>
      </c>
      <c r="HQ44">
        <v>19483</v>
      </c>
      <c r="HR44">
        <v>238</v>
      </c>
      <c r="HS44">
        <v>155</v>
      </c>
      <c r="HT44">
        <v>895</v>
      </c>
      <c r="HU44">
        <v>86</v>
      </c>
      <c r="HV44" s="8">
        <v>4187</v>
      </c>
      <c r="HW44" s="8">
        <v>9889</v>
      </c>
      <c r="HX44" s="8">
        <v>14905</v>
      </c>
      <c r="HY44" s="8">
        <v>18854</v>
      </c>
      <c r="HZ44" s="7">
        <v>8.2512218193283929E-2</v>
      </c>
      <c r="IA44" s="7">
        <f t="shared" si="17"/>
        <v>0.11236796468548006</v>
      </c>
      <c r="IB44" s="7">
        <v>0.19488018287876399</v>
      </c>
      <c r="IC44" s="7">
        <f t="shared" si="0"/>
        <v>9.884912501970676E-2</v>
      </c>
      <c r="ID44" s="7">
        <f t="shared" si="1"/>
        <v>7.7822008513321772E-2</v>
      </c>
      <c r="IE44" s="7">
        <v>0.29372930789847074</v>
      </c>
      <c r="IF44" s="7">
        <v>0.37155131641179251</v>
      </c>
      <c r="IG44" s="11">
        <f t="shared" si="2"/>
        <v>1608</v>
      </c>
      <c r="IH44" s="11">
        <f t="shared" si="3"/>
        <v>2189</v>
      </c>
      <c r="II44" s="11">
        <f t="shared" si="4"/>
        <v>1926</v>
      </c>
      <c r="IJ44" s="11">
        <f t="shared" si="5"/>
        <v>1516</v>
      </c>
      <c r="IK44" s="11">
        <f t="shared" si="6"/>
        <v>3797</v>
      </c>
      <c r="IL44" s="11">
        <f t="shared" si="7"/>
        <v>5723</v>
      </c>
      <c r="IM44" s="11">
        <f t="shared" si="8"/>
        <v>7239</v>
      </c>
      <c r="IN44" s="15">
        <f t="shared" si="9"/>
        <v>6.2681063997893069E-2</v>
      </c>
      <c r="IO44" s="15">
        <f t="shared" si="10"/>
        <v>6.2681063997893069E-2</v>
      </c>
      <c r="IP44" s="15">
        <f t="shared" si="11"/>
        <v>3.2877469263710456E-2</v>
      </c>
      <c r="IQ44" s="19">
        <f>ROUND('Input data'!$B$5+((FW44-1)*'Input data'!$C$5),0)</f>
        <v>18918</v>
      </c>
      <c r="IR44" s="19">
        <f t="shared" si="12"/>
        <v>7567</v>
      </c>
      <c r="IS44" s="19">
        <f t="shared" si="13"/>
        <v>14189</v>
      </c>
      <c r="IT44" s="19">
        <f t="shared" si="14"/>
        <v>23648</v>
      </c>
      <c r="IU44" s="19">
        <f t="shared" si="15"/>
        <v>33107</v>
      </c>
      <c r="IV44" s="26">
        <f>('Input data'!$B$12*12)/'PWD zips'!IR44</f>
        <v>0.10991410070040968</v>
      </c>
      <c r="IW44" s="26">
        <f>('Input data'!$B$12*12)/'PWD zips'!IS44</f>
        <v>5.8617238706039895E-2</v>
      </c>
      <c r="IX44" s="26">
        <f>('Input data'!$B$12*12)/'PWD zips'!IT44</f>
        <v>3.517083897158322E-2</v>
      </c>
      <c r="IY44" s="26">
        <f>('Input data'!$B$12*12)/'PWD zips'!IU44</f>
        <v>2.5122179599480474E-2</v>
      </c>
      <c r="IZ44" s="27">
        <f>('Input data'!$B$13*12)/'PWD zips'!IR44</f>
        <v>0.12285449980177085</v>
      </c>
      <c r="JA44" s="27">
        <f>('Input data'!$B$13*12)/'PWD zips'!IS44</f>
        <v>6.5518359292409609E-2</v>
      </c>
      <c r="JB44" s="27">
        <f>('Input data'!$B$13*12)/'PWD zips'!IT44</f>
        <v>3.9311569688768602E-2</v>
      </c>
      <c r="JC44" s="27">
        <f>('Input data'!$B$13*12)/'PWD zips'!IU44</f>
        <v>2.8079862264777843E-2</v>
      </c>
      <c r="JD44" s="28">
        <f>('Input data'!$B$14*12)/'PWD zips'!IR44</f>
        <v>0.13308312409144971</v>
      </c>
      <c r="JE44" s="28">
        <f>('Input data'!$B$14*12)/'PWD zips'!IS44</f>
        <v>7.0973289167665085E-2</v>
      </c>
      <c r="JF44" s="28">
        <f>('Input data'!$B$14*12)/'PWD zips'!IT44</f>
        <v>4.2584573748308527E-2</v>
      </c>
      <c r="JG44" s="28">
        <f>('Input data'!$B$14*12)/'PWD zips'!IU44</f>
        <v>3.0417736430362156E-2</v>
      </c>
    </row>
    <row r="45" spans="1:267" x14ac:dyDescent="0.25">
      <c r="A45" s="1">
        <v>19149</v>
      </c>
      <c r="B45" s="1">
        <f t="shared" si="16"/>
        <v>0</v>
      </c>
      <c r="C45" t="s">
        <v>174</v>
      </c>
      <c r="D45">
        <v>19149</v>
      </c>
      <c r="E45">
        <v>59576</v>
      </c>
      <c r="F45">
        <v>5600</v>
      </c>
      <c r="G45">
        <v>1045</v>
      </c>
      <c r="H45">
        <v>609</v>
      </c>
      <c r="I45">
        <v>345</v>
      </c>
      <c r="J45">
        <v>642</v>
      </c>
      <c r="K45">
        <v>722</v>
      </c>
      <c r="L45">
        <v>307</v>
      </c>
      <c r="M45">
        <v>142</v>
      </c>
      <c r="N45">
        <v>144</v>
      </c>
      <c r="O45">
        <v>898</v>
      </c>
      <c r="P45">
        <v>612</v>
      </c>
      <c r="Q45">
        <v>59</v>
      </c>
      <c r="R45">
        <v>75</v>
      </c>
      <c r="S45">
        <v>5594</v>
      </c>
      <c r="T45">
        <v>739</v>
      </c>
      <c r="U45">
        <v>650</v>
      </c>
      <c r="V45">
        <v>277</v>
      </c>
      <c r="W45">
        <v>775</v>
      </c>
      <c r="X45">
        <v>453</v>
      </c>
      <c r="Y45">
        <v>609</v>
      </c>
      <c r="Z45">
        <v>319</v>
      </c>
      <c r="AA45">
        <v>125</v>
      </c>
      <c r="AB45">
        <v>619</v>
      </c>
      <c r="AC45">
        <v>138</v>
      </c>
      <c r="AD45">
        <v>196</v>
      </c>
      <c r="AE45">
        <v>5597</v>
      </c>
      <c r="AF45">
        <v>786</v>
      </c>
      <c r="AG45">
        <v>527</v>
      </c>
      <c r="AH45">
        <v>482</v>
      </c>
      <c r="AI45">
        <v>266</v>
      </c>
      <c r="AJ45">
        <v>579</v>
      </c>
      <c r="AK45">
        <v>704</v>
      </c>
      <c r="AL45">
        <v>37</v>
      </c>
      <c r="AM45">
        <v>146</v>
      </c>
      <c r="AN45">
        <v>945</v>
      </c>
      <c r="AO45">
        <v>507</v>
      </c>
      <c r="AP45">
        <v>362</v>
      </c>
      <c r="AQ45">
        <v>256</v>
      </c>
      <c r="AR45">
        <v>4643</v>
      </c>
      <c r="AS45">
        <v>419</v>
      </c>
      <c r="AT45">
        <v>172</v>
      </c>
      <c r="AU45">
        <v>153</v>
      </c>
      <c r="AV45">
        <v>183</v>
      </c>
      <c r="AW45">
        <v>448</v>
      </c>
      <c r="AX45">
        <v>418</v>
      </c>
      <c r="AY45">
        <v>179</v>
      </c>
      <c r="AZ45">
        <v>28</v>
      </c>
      <c r="BA45">
        <v>871</v>
      </c>
      <c r="BB45">
        <v>811</v>
      </c>
      <c r="BC45">
        <v>713</v>
      </c>
      <c r="BD45">
        <v>248</v>
      </c>
      <c r="BE45">
        <v>10163</v>
      </c>
      <c r="BF45">
        <v>815</v>
      </c>
      <c r="BG45">
        <v>425</v>
      </c>
      <c r="BH45">
        <v>514</v>
      </c>
      <c r="BI45">
        <v>597</v>
      </c>
      <c r="BJ45">
        <v>1258</v>
      </c>
      <c r="BK45">
        <v>432</v>
      </c>
      <c r="BL45">
        <v>143</v>
      </c>
      <c r="BM45">
        <v>414</v>
      </c>
      <c r="BN45">
        <v>1724</v>
      </c>
      <c r="BO45">
        <v>1725</v>
      </c>
      <c r="BP45">
        <v>610</v>
      </c>
      <c r="BQ45">
        <v>1506</v>
      </c>
      <c r="BR45">
        <v>8216</v>
      </c>
      <c r="BS45">
        <v>907</v>
      </c>
      <c r="BT45">
        <v>586</v>
      </c>
      <c r="BU45">
        <v>355</v>
      </c>
      <c r="BV45">
        <v>879</v>
      </c>
      <c r="BW45">
        <v>382</v>
      </c>
      <c r="BX45">
        <v>598</v>
      </c>
      <c r="BY45">
        <v>197</v>
      </c>
      <c r="BZ45">
        <v>233</v>
      </c>
      <c r="CA45">
        <v>1353</v>
      </c>
      <c r="CB45">
        <v>912</v>
      </c>
      <c r="CC45">
        <v>1136</v>
      </c>
      <c r="CD45">
        <v>678</v>
      </c>
      <c r="CE45">
        <v>8063</v>
      </c>
      <c r="CF45">
        <v>719</v>
      </c>
      <c r="CG45">
        <v>444</v>
      </c>
      <c r="CH45">
        <v>429</v>
      </c>
      <c r="CI45">
        <v>566</v>
      </c>
      <c r="CJ45">
        <v>418</v>
      </c>
      <c r="CK45">
        <v>860</v>
      </c>
      <c r="CL45">
        <v>139</v>
      </c>
      <c r="CM45">
        <v>99</v>
      </c>
      <c r="CN45">
        <v>999</v>
      </c>
      <c r="CO45">
        <v>1179</v>
      </c>
      <c r="CP45">
        <v>772</v>
      </c>
      <c r="CQ45">
        <v>1439</v>
      </c>
      <c r="CR45">
        <v>6135</v>
      </c>
      <c r="CS45">
        <v>501</v>
      </c>
      <c r="CT45">
        <v>335</v>
      </c>
      <c r="CU45">
        <v>326</v>
      </c>
      <c r="CV45">
        <v>186</v>
      </c>
      <c r="CW45">
        <v>358</v>
      </c>
      <c r="CX45">
        <v>219</v>
      </c>
      <c r="CY45">
        <v>44</v>
      </c>
      <c r="CZ45">
        <v>136</v>
      </c>
      <c r="DA45">
        <v>1424</v>
      </c>
      <c r="DB45">
        <v>759</v>
      </c>
      <c r="DC45">
        <v>719</v>
      </c>
      <c r="DD45">
        <v>1128</v>
      </c>
      <c r="DE45">
        <v>3706</v>
      </c>
      <c r="DF45">
        <v>351</v>
      </c>
      <c r="DG45">
        <v>176</v>
      </c>
      <c r="DH45">
        <v>109</v>
      </c>
      <c r="DI45">
        <v>503</v>
      </c>
      <c r="DJ45">
        <v>289</v>
      </c>
      <c r="DK45">
        <v>134</v>
      </c>
      <c r="DL45">
        <v>44</v>
      </c>
      <c r="DM45">
        <v>39</v>
      </c>
      <c r="DN45">
        <v>443</v>
      </c>
      <c r="DO45">
        <v>521</v>
      </c>
      <c r="DP45">
        <v>533</v>
      </c>
      <c r="DQ45">
        <v>564</v>
      </c>
      <c r="DR45">
        <v>1859</v>
      </c>
      <c r="DS45">
        <v>135</v>
      </c>
      <c r="DT45">
        <v>132</v>
      </c>
      <c r="DU45">
        <v>123</v>
      </c>
      <c r="DV45">
        <v>249</v>
      </c>
      <c r="DW45">
        <v>90</v>
      </c>
      <c r="DX45">
        <v>83</v>
      </c>
      <c r="DY45">
        <v>10</v>
      </c>
      <c r="DZ45">
        <v>84</v>
      </c>
      <c r="EA45">
        <v>569</v>
      </c>
      <c r="EB45">
        <v>185</v>
      </c>
      <c r="EC45">
        <v>58</v>
      </c>
      <c r="ED45">
        <v>141</v>
      </c>
      <c r="EE45">
        <v>19381</v>
      </c>
      <c r="EF45">
        <v>1416</v>
      </c>
      <c r="EG45">
        <v>701</v>
      </c>
      <c r="EH45">
        <v>1002</v>
      </c>
      <c r="EI45">
        <v>1583</v>
      </c>
      <c r="EJ45">
        <v>1159</v>
      </c>
      <c r="EK45">
        <v>756</v>
      </c>
      <c r="EL45">
        <v>917</v>
      </c>
      <c r="EM45">
        <v>1222</v>
      </c>
      <c r="EN45">
        <v>762</v>
      </c>
      <c r="EO45">
        <v>2157</v>
      </c>
      <c r="EP45">
        <v>2033</v>
      </c>
      <c r="EQ45">
        <v>2174</v>
      </c>
      <c r="ER45">
        <v>1436</v>
      </c>
      <c r="ES45">
        <v>814</v>
      </c>
      <c r="ET45">
        <v>749</v>
      </c>
      <c r="EU45">
        <v>500</v>
      </c>
      <c r="EV45">
        <v>19381</v>
      </c>
      <c r="EW45">
        <v>1810</v>
      </c>
      <c r="EX45">
        <v>17571</v>
      </c>
      <c r="EY45">
        <v>19381</v>
      </c>
      <c r="EZ45">
        <v>815</v>
      </c>
      <c r="FA45">
        <v>18566</v>
      </c>
      <c r="FB45">
        <v>19381</v>
      </c>
      <c r="FC45">
        <v>5511</v>
      </c>
      <c r="FD45">
        <v>13870</v>
      </c>
      <c r="FE45">
        <v>12760</v>
      </c>
      <c r="FF45">
        <v>30608</v>
      </c>
      <c r="FG45">
        <v>49838</v>
      </c>
      <c r="FH45">
        <v>75446</v>
      </c>
      <c r="FI45">
        <v>154006</v>
      </c>
      <c r="FJ45">
        <v>256907</v>
      </c>
      <c r="FK45">
        <v>52107</v>
      </c>
      <c r="FL45">
        <v>19381</v>
      </c>
      <c r="FM45">
        <v>5327</v>
      </c>
      <c r="FN45">
        <v>2151</v>
      </c>
      <c r="FO45">
        <v>3176</v>
      </c>
      <c r="FP45">
        <v>14054</v>
      </c>
      <c r="FQ45">
        <v>1513</v>
      </c>
      <c r="FR45">
        <v>12541</v>
      </c>
      <c r="FS45">
        <v>19381</v>
      </c>
      <c r="FT45">
        <v>11217</v>
      </c>
      <c r="FU45">
        <v>8164</v>
      </c>
      <c r="FV45">
        <v>3.09</v>
      </c>
      <c r="FW45">
        <v>2.91</v>
      </c>
      <c r="FX45">
        <v>3.33</v>
      </c>
      <c r="FY45">
        <v>19381</v>
      </c>
      <c r="FZ45">
        <v>8064</v>
      </c>
      <c r="GA45">
        <v>4542</v>
      </c>
      <c r="GB45">
        <v>58</v>
      </c>
      <c r="GC45">
        <v>2909</v>
      </c>
      <c r="GD45">
        <v>0</v>
      </c>
      <c r="GE45">
        <v>2557</v>
      </c>
      <c r="GF45">
        <v>1251</v>
      </c>
      <c r="GG45">
        <v>685</v>
      </c>
      <c r="GH45">
        <v>566</v>
      </c>
      <c r="GI45">
        <v>19381</v>
      </c>
      <c r="GJ45">
        <v>11217</v>
      </c>
      <c r="GK45">
        <v>380</v>
      </c>
      <c r="GL45">
        <v>325</v>
      </c>
      <c r="GM45">
        <v>441</v>
      </c>
      <c r="GN45">
        <v>582</v>
      </c>
      <c r="GO45">
        <v>1070</v>
      </c>
      <c r="GP45">
        <v>1071</v>
      </c>
      <c r="GQ45">
        <v>1520</v>
      </c>
      <c r="GR45">
        <v>2078</v>
      </c>
      <c r="GS45">
        <v>1334</v>
      </c>
      <c r="GT45">
        <v>1406</v>
      </c>
      <c r="GU45">
        <v>1010</v>
      </c>
      <c r="GV45">
        <v>8164</v>
      </c>
      <c r="GW45">
        <v>327</v>
      </c>
      <c r="GX45">
        <v>384</v>
      </c>
      <c r="GY45">
        <v>260</v>
      </c>
      <c r="GZ45">
        <v>420</v>
      </c>
      <c r="HA45">
        <v>513</v>
      </c>
      <c r="HB45">
        <v>844</v>
      </c>
      <c r="HC45">
        <v>1381</v>
      </c>
      <c r="HD45">
        <v>2112</v>
      </c>
      <c r="HE45">
        <v>840</v>
      </c>
      <c r="HF45">
        <v>844</v>
      </c>
      <c r="HG45">
        <v>239</v>
      </c>
      <c r="HH45">
        <v>59576</v>
      </c>
      <c r="HI45">
        <v>6417</v>
      </c>
      <c r="HJ45">
        <v>7169</v>
      </c>
      <c r="HK45">
        <v>4846</v>
      </c>
      <c r="HL45">
        <v>4997</v>
      </c>
      <c r="HM45">
        <v>5618</v>
      </c>
      <c r="HN45">
        <v>1448</v>
      </c>
      <c r="HO45">
        <v>29081</v>
      </c>
      <c r="HP45" s="1">
        <v>19149</v>
      </c>
      <c r="HQ45">
        <v>18052</v>
      </c>
      <c r="HR45">
        <v>326</v>
      </c>
      <c r="HS45">
        <v>107</v>
      </c>
      <c r="HT45">
        <v>410</v>
      </c>
      <c r="HU45">
        <v>110</v>
      </c>
      <c r="HV45" s="8">
        <v>6417</v>
      </c>
      <c r="HW45" s="8">
        <v>13586</v>
      </c>
      <c r="HX45" s="8">
        <v>23429</v>
      </c>
      <c r="HY45" s="8">
        <v>30495</v>
      </c>
      <c r="HZ45" s="7">
        <v>0.10771115885591513</v>
      </c>
      <c r="IA45" s="7">
        <f t="shared" si="17"/>
        <v>0.12033369141936351</v>
      </c>
      <c r="IB45" s="7">
        <v>0.22804485027527863</v>
      </c>
      <c r="IC45" s="7">
        <f t="shared" si="0"/>
        <v>0.16521753726332752</v>
      </c>
      <c r="ID45" s="7">
        <f t="shared" si="1"/>
        <v>0.11860480730495501</v>
      </c>
      <c r="IE45" s="7">
        <v>0.39326238753860615</v>
      </c>
      <c r="IF45" s="7">
        <v>0.51186719484356114</v>
      </c>
      <c r="IG45" s="11">
        <f t="shared" si="2"/>
        <v>1944</v>
      </c>
      <c r="IH45" s="11">
        <f t="shared" si="3"/>
        <v>2172</v>
      </c>
      <c r="II45" s="11">
        <f t="shared" si="4"/>
        <v>2983</v>
      </c>
      <c r="IJ45" s="11">
        <f t="shared" si="5"/>
        <v>2141</v>
      </c>
      <c r="IK45" s="11">
        <f t="shared" si="6"/>
        <v>4117</v>
      </c>
      <c r="IL45" s="11">
        <f t="shared" si="7"/>
        <v>7099</v>
      </c>
      <c r="IM45" s="11">
        <f t="shared" si="8"/>
        <v>9240</v>
      </c>
      <c r="IN45" s="15">
        <f t="shared" si="9"/>
        <v>7.9183871751275198E-2</v>
      </c>
      <c r="IO45" s="15">
        <f t="shared" si="10"/>
        <v>7.9183871751275198E-2</v>
      </c>
      <c r="IP45" s="15">
        <f t="shared" si="11"/>
        <v>3.5281385281385282E-2</v>
      </c>
      <c r="IQ45" s="19">
        <f>ROUND('Input data'!$B$5+((FW45-1)*'Input data'!$C$5),0)</f>
        <v>21551</v>
      </c>
      <c r="IR45" s="19">
        <f t="shared" si="12"/>
        <v>8620</v>
      </c>
      <c r="IS45" s="19">
        <f t="shared" si="13"/>
        <v>16163</v>
      </c>
      <c r="IT45" s="19">
        <f t="shared" si="14"/>
        <v>26939</v>
      </c>
      <c r="IU45" s="19">
        <f t="shared" si="15"/>
        <v>37714</v>
      </c>
      <c r="IV45" s="26">
        <f>('Input data'!$B$12*12)/'PWD zips'!IR45</f>
        <v>9.6487238979118331E-2</v>
      </c>
      <c r="IW45" s="26">
        <f>('Input data'!$B$12*12)/'PWD zips'!IS45</f>
        <v>5.145826888572666E-2</v>
      </c>
      <c r="IX45" s="26">
        <f>('Input data'!$B$12*12)/'PWD zips'!IT45</f>
        <v>3.0874197260477375E-2</v>
      </c>
      <c r="IY45" s="26">
        <f>('Input data'!$B$12*12)/'PWD zips'!IU45</f>
        <v>2.2053348889006737E-2</v>
      </c>
      <c r="IZ45" s="27">
        <f>('Input data'!$B$13*12)/'PWD zips'!IR45</f>
        <v>0.10784686774941996</v>
      </c>
      <c r="JA45" s="27">
        <f>('Input data'!$B$13*12)/'PWD zips'!IS45</f>
        <v>5.7516550145393801E-2</v>
      </c>
      <c r="JB45" s="27">
        <f>('Input data'!$B$13*12)/'PWD zips'!IT45</f>
        <v>3.4509076060729796E-2</v>
      </c>
      <c r="JC45" s="27">
        <f>('Input data'!$B$13*12)/'PWD zips'!IU45</f>
        <v>2.464973219494087E-2</v>
      </c>
      <c r="JD45" s="28">
        <f>('Input data'!$B$14*12)/'PWD zips'!IR45</f>
        <v>0.11682598607888631</v>
      </c>
      <c r="JE45" s="28">
        <f>('Input data'!$B$14*12)/'PWD zips'!IS45</f>
        <v>6.2305265111674814E-2</v>
      </c>
      <c r="JF45" s="28">
        <f>('Input data'!$B$14*12)/'PWD zips'!IT45</f>
        <v>3.7382233935929321E-2</v>
      </c>
      <c r="JG45" s="28">
        <f>('Input data'!$B$14*12)/'PWD zips'!IU45</f>
        <v>2.6702020469852043E-2</v>
      </c>
    </row>
    <row r="46" spans="1:267" x14ac:dyDescent="0.25">
      <c r="A46" s="1">
        <v>19150</v>
      </c>
      <c r="B46" s="1">
        <f t="shared" si="16"/>
        <v>0</v>
      </c>
      <c r="C46" t="s">
        <v>175</v>
      </c>
      <c r="D46">
        <v>19150</v>
      </c>
      <c r="E46">
        <v>22617</v>
      </c>
      <c r="F46">
        <v>1315</v>
      </c>
      <c r="G46">
        <v>55</v>
      </c>
      <c r="H46">
        <v>58</v>
      </c>
      <c r="I46">
        <v>0</v>
      </c>
      <c r="J46">
        <v>0</v>
      </c>
      <c r="K46">
        <v>76</v>
      </c>
      <c r="L46">
        <v>226</v>
      </c>
      <c r="M46">
        <v>0</v>
      </c>
      <c r="N46">
        <v>87</v>
      </c>
      <c r="O46">
        <v>170</v>
      </c>
      <c r="P46">
        <v>368</v>
      </c>
      <c r="Q46">
        <v>159</v>
      </c>
      <c r="R46">
        <v>116</v>
      </c>
      <c r="S46">
        <v>1436</v>
      </c>
      <c r="T46">
        <v>161</v>
      </c>
      <c r="U46">
        <v>72</v>
      </c>
      <c r="V46">
        <v>59</v>
      </c>
      <c r="W46">
        <v>12</v>
      </c>
      <c r="X46">
        <v>34</v>
      </c>
      <c r="Y46">
        <v>30</v>
      </c>
      <c r="Z46">
        <v>18</v>
      </c>
      <c r="AA46">
        <v>11</v>
      </c>
      <c r="AB46">
        <v>204</v>
      </c>
      <c r="AC46">
        <v>106</v>
      </c>
      <c r="AD46">
        <v>324</v>
      </c>
      <c r="AE46">
        <v>1104</v>
      </c>
      <c r="AF46">
        <v>187</v>
      </c>
      <c r="AG46">
        <v>70</v>
      </c>
      <c r="AH46">
        <v>13</v>
      </c>
      <c r="AI46">
        <v>0</v>
      </c>
      <c r="AJ46">
        <v>48</v>
      </c>
      <c r="AK46">
        <v>11</v>
      </c>
      <c r="AL46">
        <v>38</v>
      </c>
      <c r="AM46">
        <v>96</v>
      </c>
      <c r="AN46">
        <v>318</v>
      </c>
      <c r="AO46">
        <v>50</v>
      </c>
      <c r="AP46">
        <v>129</v>
      </c>
      <c r="AQ46">
        <v>144</v>
      </c>
      <c r="AR46">
        <v>1537</v>
      </c>
      <c r="AS46">
        <v>82</v>
      </c>
      <c r="AT46">
        <v>33</v>
      </c>
      <c r="AU46">
        <v>13</v>
      </c>
      <c r="AV46">
        <v>95</v>
      </c>
      <c r="AW46">
        <v>68</v>
      </c>
      <c r="AX46">
        <v>62</v>
      </c>
      <c r="AY46">
        <v>45</v>
      </c>
      <c r="AZ46">
        <v>121</v>
      </c>
      <c r="BA46">
        <v>200</v>
      </c>
      <c r="BB46">
        <v>498</v>
      </c>
      <c r="BC46">
        <v>147</v>
      </c>
      <c r="BD46">
        <v>173</v>
      </c>
      <c r="BE46">
        <v>3284</v>
      </c>
      <c r="BF46">
        <v>180</v>
      </c>
      <c r="BG46">
        <v>20</v>
      </c>
      <c r="BH46">
        <v>19</v>
      </c>
      <c r="BI46">
        <v>6</v>
      </c>
      <c r="BJ46">
        <v>137</v>
      </c>
      <c r="BK46">
        <v>160</v>
      </c>
      <c r="BL46">
        <v>0</v>
      </c>
      <c r="BM46">
        <v>44</v>
      </c>
      <c r="BN46">
        <v>795</v>
      </c>
      <c r="BO46">
        <v>401</v>
      </c>
      <c r="BP46">
        <v>854</v>
      </c>
      <c r="BQ46">
        <v>668</v>
      </c>
      <c r="BR46">
        <v>2709</v>
      </c>
      <c r="BS46">
        <v>178</v>
      </c>
      <c r="BT46">
        <v>0</v>
      </c>
      <c r="BU46">
        <v>64</v>
      </c>
      <c r="BV46">
        <v>2</v>
      </c>
      <c r="BW46">
        <v>60</v>
      </c>
      <c r="BX46">
        <v>210</v>
      </c>
      <c r="BY46">
        <v>23</v>
      </c>
      <c r="BZ46">
        <v>115</v>
      </c>
      <c r="CA46">
        <v>567</v>
      </c>
      <c r="CB46">
        <v>649</v>
      </c>
      <c r="CC46">
        <v>341</v>
      </c>
      <c r="CD46">
        <v>500</v>
      </c>
      <c r="CE46">
        <v>2772</v>
      </c>
      <c r="CF46">
        <v>170</v>
      </c>
      <c r="CG46">
        <v>110</v>
      </c>
      <c r="CH46">
        <v>47</v>
      </c>
      <c r="CI46">
        <v>17</v>
      </c>
      <c r="CJ46">
        <v>0</v>
      </c>
      <c r="CK46">
        <v>120</v>
      </c>
      <c r="CL46">
        <v>56</v>
      </c>
      <c r="CM46">
        <v>181</v>
      </c>
      <c r="CN46">
        <v>393</v>
      </c>
      <c r="CO46">
        <v>263</v>
      </c>
      <c r="CP46">
        <v>485</v>
      </c>
      <c r="CQ46">
        <v>930</v>
      </c>
      <c r="CR46">
        <v>3030</v>
      </c>
      <c r="CS46">
        <v>149</v>
      </c>
      <c r="CT46">
        <v>193</v>
      </c>
      <c r="CU46">
        <v>116</v>
      </c>
      <c r="CV46">
        <v>60</v>
      </c>
      <c r="CW46">
        <v>198</v>
      </c>
      <c r="CX46">
        <v>50</v>
      </c>
      <c r="CY46">
        <v>15</v>
      </c>
      <c r="CZ46">
        <v>57</v>
      </c>
      <c r="DA46">
        <v>631</v>
      </c>
      <c r="DB46">
        <v>450</v>
      </c>
      <c r="DC46">
        <v>435</v>
      </c>
      <c r="DD46">
        <v>676</v>
      </c>
      <c r="DE46">
        <v>3187</v>
      </c>
      <c r="DF46">
        <v>144</v>
      </c>
      <c r="DG46">
        <v>177</v>
      </c>
      <c r="DH46">
        <v>41</v>
      </c>
      <c r="DI46">
        <v>63</v>
      </c>
      <c r="DJ46">
        <v>107</v>
      </c>
      <c r="DK46">
        <v>101</v>
      </c>
      <c r="DL46">
        <v>121</v>
      </c>
      <c r="DM46">
        <v>27</v>
      </c>
      <c r="DN46">
        <v>546</v>
      </c>
      <c r="DO46">
        <v>547</v>
      </c>
      <c r="DP46">
        <v>557</v>
      </c>
      <c r="DQ46">
        <v>756</v>
      </c>
      <c r="DR46">
        <v>2243</v>
      </c>
      <c r="DS46">
        <v>100</v>
      </c>
      <c r="DT46">
        <v>62</v>
      </c>
      <c r="DU46">
        <v>46</v>
      </c>
      <c r="DV46">
        <v>163</v>
      </c>
      <c r="DW46">
        <v>100</v>
      </c>
      <c r="DX46">
        <v>151</v>
      </c>
      <c r="DY46">
        <v>56</v>
      </c>
      <c r="DZ46">
        <v>187</v>
      </c>
      <c r="EA46">
        <v>606</v>
      </c>
      <c r="EB46">
        <v>218</v>
      </c>
      <c r="EC46">
        <v>216</v>
      </c>
      <c r="ED46">
        <v>338</v>
      </c>
      <c r="EE46">
        <v>10003</v>
      </c>
      <c r="EF46">
        <v>744</v>
      </c>
      <c r="EG46">
        <v>379</v>
      </c>
      <c r="EH46">
        <v>489</v>
      </c>
      <c r="EI46">
        <v>507</v>
      </c>
      <c r="EJ46">
        <v>457</v>
      </c>
      <c r="EK46">
        <v>642</v>
      </c>
      <c r="EL46">
        <v>393</v>
      </c>
      <c r="EM46">
        <v>224</v>
      </c>
      <c r="EN46">
        <v>698</v>
      </c>
      <c r="EO46">
        <v>936</v>
      </c>
      <c r="EP46">
        <v>1101</v>
      </c>
      <c r="EQ46">
        <v>1673</v>
      </c>
      <c r="ER46">
        <v>821</v>
      </c>
      <c r="ES46">
        <v>337</v>
      </c>
      <c r="ET46">
        <v>290</v>
      </c>
      <c r="EU46">
        <v>312</v>
      </c>
      <c r="EV46">
        <v>10003</v>
      </c>
      <c r="EW46">
        <v>762</v>
      </c>
      <c r="EX46">
        <v>9241</v>
      </c>
      <c r="EY46">
        <v>10003</v>
      </c>
      <c r="EZ46">
        <v>412</v>
      </c>
      <c r="FA46">
        <v>9591</v>
      </c>
      <c r="FB46">
        <v>10003</v>
      </c>
      <c r="FC46">
        <v>1504</v>
      </c>
      <c r="FD46">
        <v>8499</v>
      </c>
      <c r="FE46">
        <v>12706</v>
      </c>
      <c r="FF46">
        <v>33821</v>
      </c>
      <c r="FG46">
        <v>54886</v>
      </c>
      <c r="FH46">
        <v>82751</v>
      </c>
      <c r="FI46">
        <v>154054</v>
      </c>
      <c r="FJ46">
        <v>267103</v>
      </c>
      <c r="FK46">
        <v>69013</v>
      </c>
      <c r="FL46">
        <v>10003</v>
      </c>
      <c r="FM46">
        <v>1471</v>
      </c>
      <c r="FN46">
        <v>476</v>
      </c>
      <c r="FO46">
        <v>995</v>
      </c>
      <c r="FP46">
        <v>8532</v>
      </c>
      <c r="FQ46">
        <v>673</v>
      </c>
      <c r="FR46">
        <v>7859</v>
      </c>
      <c r="FS46">
        <v>10003</v>
      </c>
      <c r="FT46">
        <v>7852</v>
      </c>
      <c r="FU46">
        <v>2151</v>
      </c>
      <c r="FV46">
        <v>2.27</v>
      </c>
      <c r="FW46">
        <v>2.35</v>
      </c>
      <c r="FX46">
        <v>1.99</v>
      </c>
      <c r="FY46">
        <v>10003</v>
      </c>
      <c r="FZ46">
        <v>395</v>
      </c>
      <c r="GA46">
        <v>9076</v>
      </c>
      <c r="GB46">
        <v>7</v>
      </c>
      <c r="GC46">
        <v>93</v>
      </c>
      <c r="GD46">
        <v>6</v>
      </c>
      <c r="GE46">
        <v>46</v>
      </c>
      <c r="GF46">
        <v>380</v>
      </c>
      <c r="GG46">
        <v>108</v>
      </c>
      <c r="GH46">
        <v>272</v>
      </c>
      <c r="GI46">
        <v>10003</v>
      </c>
      <c r="GJ46">
        <v>7852</v>
      </c>
      <c r="GK46">
        <v>323</v>
      </c>
      <c r="GL46">
        <v>253</v>
      </c>
      <c r="GM46">
        <v>184</v>
      </c>
      <c r="GN46">
        <v>303</v>
      </c>
      <c r="GO46">
        <v>343</v>
      </c>
      <c r="GP46">
        <v>978</v>
      </c>
      <c r="GQ46">
        <v>852</v>
      </c>
      <c r="GR46">
        <v>1426</v>
      </c>
      <c r="GS46">
        <v>1550</v>
      </c>
      <c r="GT46">
        <v>1085</v>
      </c>
      <c r="GU46">
        <v>555</v>
      </c>
      <c r="GV46">
        <v>2151</v>
      </c>
      <c r="GW46">
        <v>98</v>
      </c>
      <c r="GX46">
        <v>70</v>
      </c>
      <c r="GY46">
        <v>195</v>
      </c>
      <c r="GZ46">
        <v>186</v>
      </c>
      <c r="HA46">
        <v>164</v>
      </c>
      <c r="HB46">
        <v>121</v>
      </c>
      <c r="HC46">
        <v>463</v>
      </c>
      <c r="HD46">
        <v>611</v>
      </c>
      <c r="HE46">
        <v>123</v>
      </c>
      <c r="HF46">
        <v>73</v>
      </c>
      <c r="HG46">
        <v>47</v>
      </c>
      <c r="HH46">
        <v>22617</v>
      </c>
      <c r="HI46">
        <v>1406</v>
      </c>
      <c r="HJ46">
        <v>1213</v>
      </c>
      <c r="HK46">
        <v>418</v>
      </c>
      <c r="HL46">
        <v>828</v>
      </c>
      <c r="HM46">
        <v>1493</v>
      </c>
      <c r="HN46">
        <v>926</v>
      </c>
      <c r="HO46">
        <v>16333</v>
      </c>
      <c r="HP46" s="1">
        <v>19150</v>
      </c>
      <c r="HQ46">
        <v>9142</v>
      </c>
      <c r="HR46">
        <v>189</v>
      </c>
      <c r="HS46">
        <v>85</v>
      </c>
      <c r="HT46">
        <v>622</v>
      </c>
      <c r="HU46">
        <v>118</v>
      </c>
      <c r="HV46" s="8">
        <v>1406</v>
      </c>
      <c r="HW46" s="8">
        <v>2619</v>
      </c>
      <c r="HX46" s="8">
        <v>3865</v>
      </c>
      <c r="HY46" s="8">
        <v>6284</v>
      </c>
      <c r="HZ46" s="7">
        <v>6.2165627625237654E-2</v>
      </c>
      <c r="IA46" s="7">
        <f t="shared" si="17"/>
        <v>5.3632223548658091E-2</v>
      </c>
      <c r="IB46" s="7">
        <v>0.11579785117389574</v>
      </c>
      <c r="IC46" s="7">
        <f t="shared" si="0"/>
        <v>5.5091303002166511E-2</v>
      </c>
      <c r="ID46" s="7">
        <f t="shared" si="1"/>
        <v>0.10695494539505682</v>
      </c>
      <c r="IE46" s="7">
        <v>0.17088915417606226</v>
      </c>
      <c r="IF46" s="7">
        <v>0.27784409957111905</v>
      </c>
      <c r="IG46" s="11">
        <f t="shared" si="2"/>
        <v>568</v>
      </c>
      <c r="IH46" s="11">
        <f t="shared" si="3"/>
        <v>490</v>
      </c>
      <c r="II46" s="11">
        <f t="shared" si="4"/>
        <v>504</v>
      </c>
      <c r="IJ46" s="11">
        <f t="shared" si="5"/>
        <v>978</v>
      </c>
      <c r="IK46" s="11">
        <f t="shared" si="6"/>
        <v>1059</v>
      </c>
      <c r="IL46" s="11">
        <f t="shared" si="7"/>
        <v>1562</v>
      </c>
      <c r="IM46" s="11">
        <f t="shared" si="8"/>
        <v>2540</v>
      </c>
      <c r="IN46" s="15">
        <f t="shared" si="9"/>
        <v>0.17847025495750707</v>
      </c>
      <c r="IO46" s="15">
        <f t="shared" si="10"/>
        <v>0.17847025495750707</v>
      </c>
      <c r="IP46" s="15">
        <f t="shared" si="11"/>
        <v>7.4409448818897633E-2</v>
      </c>
      <c r="IQ46" s="19">
        <f>ROUND('Input data'!$B$5+((FW46-1)*'Input data'!$C$5),0)</f>
        <v>19009</v>
      </c>
      <c r="IR46" s="19">
        <f t="shared" si="12"/>
        <v>7604</v>
      </c>
      <c r="IS46" s="19">
        <f t="shared" si="13"/>
        <v>14257</v>
      </c>
      <c r="IT46" s="19">
        <f t="shared" si="14"/>
        <v>23761</v>
      </c>
      <c r="IU46" s="19">
        <f t="shared" si="15"/>
        <v>33266</v>
      </c>
      <c r="IV46" s="26">
        <f>('Input data'!$B$12*12)/'PWD zips'!IR46</f>
        <v>0.10937927406628091</v>
      </c>
      <c r="IW46" s="26">
        <f>('Input data'!$B$12*12)/'PWD zips'!IS46</f>
        <v>5.8337658693974892E-2</v>
      </c>
      <c r="IX46" s="26">
        <f>('Input data'!$B$12*12)/'PWD zips'!IT46</f>
        <v>3.5003577290518076E-2</v>
      </c>
      <c r="IY46" s="26">
        <f>('Input data'!$B$12*12)/'PWD zips'!IU46</f>
        <v>2.5002104250586184E-2</v>
      </c>
      <c r="IZ46" s="27">
        <f>('Input data'!$B$13*12)/'PWD zips'!IR46</f>
        <v>0.12225670699631773</v>
      </c>
      <c r="JA46" s="27">
        <f>('Input data'!$B$13*12)/'PWD zips'!IS46</f>
        <v>6.520586378621028E-2</v>
      </c>
      <c r="JB46" s="27">
        <f>('Input data'!$B$13*12)/'PWD zips'!IT46</f>
        <v>3.9124615967341445E-2</v>
      </c>
      <c r="JC46" s="27">
        <f>('Input data'!$B$13*12)/'PWD zips'!IU46</f>
        <v>2.7945650213431129E-2</v>
      </c>
      <c r="JD46" s="28">
        <f>('Input data'!$B$14*12)/'PWD zips'!IR46</f>
        <v>0.13243556023145711</v>
      </c>
      <c r="JE46" s="28">
        <f>('Input data'!$B$14*12)/'PWD zips'!IS46</f>
        <v>7.0634775899558105E-2</v>
      </c>
      <c r="JF46" s="28">
        <f>('Input data'!$B$14*12)/'PWD zips'!IT46</f>
        <v>4.2382054627330495E-2</v>
      </c>
      <c r="JG46" s="28">
        <f>('Input data'!$B$14*12)/'PWD zips'!IU46</f>
        <v>3.0272350147297539E-2</v>
      </c>
    </row>
    <row r="47" spans="1:267" x14ac:dyDescent="0.25">
      <c r="A47" s="1">
        <v>19151</v>
      </c>
      <c r="B47" s="1">
        <f t="shared" si="16"/>
        <v>0</v>
      </c>
      <c r="C47" t="s">
        <v>176</v>
      </c>
      <c r="D47">
        <v>19151</v>
      </c>
      <c r="E47">
        <v>31660</v>
      </c>
      <c r="F47">
        <v>2280</v>
      </c>
      <c r="G47">
        <v>329</v>
      </c>
      <c r="H47">
        <v>135</v>
      </c>
      <c r="I47">
        <v>56</v>
      </c>
      <c r="J47">
        <v>0</v>
      </c>
      <c r="K47">
        <v>102</v>
      </c>
      <c r="L47">
        <v>587</v>
      </c>
      <c r="M47">
        <v>27</v>
      </c>
      <c r="N47">
        <v>114</v>
      </c>
      <c r="O47">
        <v>438</v>
      </c>
      <c r="P47">
        <v>201</v>
      </c>
      <c r="Q47">
        <v>72</v>
      </c>
      <c r="R47">
        <v>219</v>
      </c>
      <c r="S47">
        <v>2921</v>
      </c>
      <c r="T47">
        <v>486</v>
      </c>
      <c r="U47">
        <v>80</v>
      </c>
      <c r="V47">
        <v>85</v>
      </c>
      <c r="W47">
        <v>141</v>
      </c>
      <c r="X47">
        <v>188</v>
      </c>
      <c r="Y47">
        <v>45</v>
      </c>
      <c r="Z47">
        <v>145</v>
      </c>
      <c r="AA47">
        <v>274</v>
      </c>
      <c r="AB47">
        <v>342</v>
      </c>
      <c r="AC47">
        <v>167</v>
      </c>
      <c r="AD47">
        <v>351</v>
      </c>
      <c r="AE47">
        <v>2598</v>
      </c>
      <c r="AF47">
        <v>627</v>
      </c>
      <c r="AG47">
        <v>40</v>
      </c>
      <c r="AH47">
        <v>47</v>
      </c>
      <c r="AI47">
        <v>146</v>
      </c>
      <c r="AJ47">
        <v>99</v>
      </c>
      <c r="AK47">
        <v>101</v>
      </c>
      <c r="AL47">
        <v>0</v>
      </c>
      <c r="AM47">
        <v>6</v>
      </c>
      <c r="AN47">
        <v>611</v>
      </c>
      <c r="AO47">
        <v>299</v>
      </c>
      <c r="AP47">
        <v>199</v>
      </c>
      <c r="AQ47">
        <v>423</v>
      </c>
      <c r="AR47">
        <v>2699</v>
      </c>
      <c r="AS47">
        <v>301</v>
      </c>
      <c r="AT47">
        <v>108</v>
      </c>
      <c r="AU47">
        <v>138</v>
      </c>
      <c r="AV47">
        <v>10</v>
      </c>
      <c r="AW47">
        <v>317</v>
      </c>
      <c r="AX47">
        <v>0</v>
      </c>
      <c r="AY47">
        <v>49</v>
      </c>
      <c r="AZ47">
        <v>74</v>
      </c>
      <c r="BA47">
        <v>757</v>
      </c>
      <c r="BB47">
        <v>120</v>
      </c>
      <c r="BC47">
        <v>281</v>
      </c>
      <c r="BD47">
        <v>544</v>
      </c>
      <c r="BE47">
        <v>5281</v>
      </c>
      <c r="BF47">
        <v>448</v>
      </c>
      <c r="BG47">
        <v>200</v>
      </c>
      <c r="BH47">
        <v>215</v>
      </c>
      <c r="BI47">
        <v>111</v>
      </c>
      <c r="BJ47">
        <v>251</v>
      </c>
      <c r="BK47">
        <v>192</v>
      </c>
      <c r="BL47">
        <v>147</v>
      </c>
      <c r="BM47">
        <v>186</v>
      </c>
      <c r="BN47">
        <v>1456</v>
      </c>
      <c r="BO47">
        <v>787</v>
      </c>
      <c r="BP47">
        <v>303</v>
      </c>
      <c r="BQ47">
        <v>985</v>
      </c>
      <c r="BR47">
        <v>3603</v>
      </c>
      <c r="BS47">
        <v>474</v>
      </c>
      <c r="BT47">
        <v>197</v>
      </c>
      <c r="BU47">
        <v>78</v>
      </c>
      <c r="BV47">
        <v>20</v>
      </c>
      <c r="BW47">
        <v>176</v>
      </c>
      <c r="BX47">
        <v>61</v>
      </c>
      <c r="BY47">
        <v>10</v>
      </c>
      <c r="BZ47">
        <v>54</v>
      </c>
      <c r="CA47">
        <v>857</v>
      </c>
      <c r="CB47">
        <v>467</v>
      </c>
      <c r="CC47">
        <v>430</v>
      </c>
      <c r="CD47">
        <v>779</v>
      </c>
      <c r="CE47">
        <v>3944</v>
      </c>
      <c r="CF47">
        <v>319</v>
      </c>
      <c r="CG47">
        <v>451</v>
      </c>
      <c r="CH47">
        <v>68</v>
      </c>
      <c r="CI47">
        <v>65</v>
      </c>
      <c r="CJ47">
        <v>72</v>
      </c>
      <c r="CK47">
        <v>249</v>
      </c>
      <c r="CL47">
        <v>119</v>
      </c>
      <c r="CM47">
        <v>86</v>
      </c>
      <c r="CN47">
        <v>768</v>
      </c>
      <c r="CO47">
        <v>254</v>
      </c>
      <c r="CP47">
        <v>334</v>
      </c>
      <c r="CQ47">
        <v>1159</v>
      </c>
      <c r="CR47">
        <v>4200</v>
      </c>
      <c r="CS47">
        <v>312</v>
      </c>
      <c r="CT47">
        <v>318</v>
      </c>
      <c r="CU47">
        <v>93</v>
      </c>
      <c r="CV47">
        <v>68</v>
      </c>
      <c r="CW47">
        <v>290</v>
      </c>
      <c r="CX47">
        <v>264</v>
      </c>
      <c r="CY47">
        <v>16</v>
      </c>
      <c r="CZ47">
        <v>38</v>
      </c>
      <c r="DA47">
        <v>869</v>
      </c>
      <c r="DB47">
        <v>431</v>
      </c>
      <c r="DC47">
        <v>458</v>
      </c>
      <c r="DD47">
        <v>1043</v>
      </c>
      <c r="DE47">
        <v>2850</v>
      </c>
      <c r="DF47">
        <v>152</v>
      </c>
      <c r="DG47">
        <v>170</v>
      </c>
      <c r="DH47">
        <v>233</v>
      </c>
      <c r="DI47">
        <v>212</v>
      </c>
      <c r="DJ47">
        <v>47</v>
      </c>
      <c r="DK47">
        <v>140</v>
      </c>
      <c r="DL47">
        <v>92</v>
      </c>
      <c r="DM47">
        <v>146</v>
      </c>
      <c r="DN47">
        <v>357</v>
      </c>
      <c r="DO47">
        <v>425</v>
      </c>
      <c r="DP47">
        <v>212</v>
      </c>
      <c r="DQ47">
        <v>664</v>
      </c>
      <c r="DR47">
        <v>1284</v>
      </c>
      <c r="DS47">
        <v>97</v>
      </c>
      <c r="DT47">
        <v>61</v>
      </c>
      <c r="DU47">
        <v>108</v>
      </c>
      <c r="DV47">
        <v>71</v>
      </c>
      <c r="DW47">
        <v>96</v>
      </c>
      <c r="DX47">
        <v>110</v>
      </c>
      <c r="DY47">
        <v>15</v>
      </c>
      <c r="DZ47">
        <v>132</v>
      </c>
      <c r="EA47">
        <v>150</v>
      </c>
      <c r="EB47">
        <v>120</v>
      </c>
      <c r="EC47">
        <v>0</v>
      </c>
      <c r="ED47">
        <v>324</v>
      </c>
      <c r="EE47">
        <v>12766</v>
      </c>
      <c r="EF47">
        <v>1672</v>
      </c>
      <c r="EG47">
        <v>661</v>
      </c>
      <c r="EH47">
        <v>487</v>
      </c>
      <c r="EI47">
        <v>561</v>
      </c>
      <c r="EJ47">
        <v>749</v>
      </c>
      <c r="EK47">
        <v>244</v>
      </c>
      <c r="EL47">
        <v>687</v>
      </c>
      <c r="EM47">
        <v>701</v>
      </c>
      <c r="EN47">
        <v>687</v>
      </c>
      <c r="EO47">
        <v>869</v>
      </c>
      <c r="EP47">
        <v>1198</v>
      </c>
      <c r="EQ47">
        <v>1707</v>
      </c>
      <c r="ER47">
        <v>911</v>
      </c>
      <c r="ES47">
        <v>513</v>
      </c>
      <c r="ET47">
        <v>705</v>
      </c>
      <c r="EU47">
        <v>414</v>
      </c>
      <c r="EV47">
        <v>12766</v>
      </c>
      <c r="EW47">
        <v>860</v>
      </c>
      <c r="EX47">
        <v>11906</v>
      </c>
      <c r="EY47">
        <v>12766</v>
      </c>
      <c r="EZ47">
        <v>504</v>
      </c>
      <c r="FA47">
        <v>12262</v>
      </c>
      <c r="FB47">
        <v>12766</v>
      </c>
      <c r="FC47">
        <v>2923</v>
      </c>
      <c r="FD47">
        <v>9843</v>
      </c>
      <c r="FE47">
        <v>8379</v>
      </c>
      <c r="FF47">
        <v>28996</v>
      </c>
      <c r="FG47">
        <v>50199</v>
      </c>
      <c r="FH47">
        <v>80803</v>
      </c>
      <c r="FI47">
        <v>158997</v>
      </c>
      <c r="FJ47">
        <v>243463</v>
      </c>
      <c r="FK47">
        <v>68932</v>
      </c>
      <c r="FL47">
        <v>12766</v>
      </c>
      <c r="FM47">
        <v>2784</v>
      </c>
      <c r="FN47">
        <v>1133</v>
      </c>
      <c r="FO47">
        <v>1651</v>
      </c>
      <c r="FP47">
        <v>9982</v>
      </c>
      <c r="FQ47">
        <v>1557</v>
      </c>
      <c r="FR47">
        <v>8425</v>
      </c>
      <c r="FS47">
        <v>12766</v>
      </c>
      <c r="FT47">
        <v>8159</v>
      </c>
      <c r="FU47">
        <v>4607</v>
      </c>
      <c r="FV47">
        <v>2.4700000000000002</v>
      </c>
      <c r="FW47">
        <v>2.66</v>
      </c>
      <c r="FX47">
        <v>2.13</v>
      </c>
      <c r="FY47">
        <v>12766</v>
      </c>
      <c r="FZ47">
        <v>1030</v>
      </c>
      <c r="GA47">
        <v>11226</v>
      </c>
      <c r="GB47">
        <v>52</v>
      </c>
      <c r="GC47">
        <v>102</v>
      </c>
      <c r="GD47">
        <v>0</v>
      </c>
      <c r="GE47">
        <v>22</v>
      </c>
      <c r="GF47">
        <v>334</v>
      </c>
      <c r="GG47">
        <v>74</v>
      </c>
      <c r="GH47">
        <v>260</v>
      </c>
      <c r="GI47">
        <v>12766</v>
      </c>
      <c r="GJ47">
        <v>8159</v>
      </c>
      <c r="GK47">
        <v>378</v>
      </c>
      <c r="GL47">
        <v>379</v>
      </c>
      <c r="GM47">
        <v>310</v>
      </c>
      <c r="GN47">
        <v>384</v>
      </c>
      <c r="GO47">
        <v>319</v>
      </c>
      <c r="GP47">
        <v>478</v>
      </c>
      <c r="GQ47">
        <v>866</v>
      </c>
      <c r="GR47">
        <v>1392</v>
      </c>
      <c r="GS47">
        <v>1381</v>
      </c>
      <c r="GT47">
        <v>1310</v>
      </c>
      <c r="GU47">
        <v>962</v>
      </c>
      <c r="GV47">
        <v>4607</v>
      </c>
      <c r="GW47">
        <v>341</v>
      </c>
      <c r="GX47">
        <v>574</v>
      </c>
      <c r="GY47">
        <v>351</v>
      </c>
      <c r="GZ47">
        <v>103</v>
      </c>
      <c r="HA47">
        <v>242</v>
      </c>
      <c r="HB47">
        <v>515</v>
      </c>
      <c r="HC47">
        <v>1209</v>
      </c>
      <c r="HD47">
        <v>675</v>
      </c>
      <c r="HE47">
        <v>326</v>
      </c>
      <c r="HF47">
        <v>114</v>
      </c>
      <c r="HG47">
        <v>157</v>
      </c>
      <c r="HH47">
        <v>31660</v>
      </c>
      <c r="HI47">
        <v>3545</v>
      </c>
      <c r="HJ47">
        <v>2881</v>
      </c>
      <c r="HK47">
        <v>844</v>
      </c>
      <c r="HL47">
        <v>1638</v>
      </c>
      <c r="HM47">
        <v>2369</v>
      </c>
      <c r="HN47">
        <v>1110</v>
      </c>
      <c r="HO47">
        <v>19273</v>
      </c>
      <c r="HP47" s="1">
        <v>19151</v>
      </c>
      <c r="HQ47">
        <v>10874</v>
      </c>
      <c r="HR47">
        <v>380</v>
      </c>
      <c r="HS47">
        <v>107</v>
      </c>
      <c r="HT47">
        <v>427</v>
      </c>
      <c r="HU47">
        <v>200</v>
      </c>
      <c r="HV47" s="8">
        <v>3545</v>
      </c>
      <c r="HW47" s="8">
        <v>6426</v>
      </c>
      <c r="HX47" s="8">
        <v>8908</v>
      </c>
      <c r="HY47" s="8">
        <v>12387</v>
      </c>
      <c r="HZ47" s="7">
        <v>0.11197094125078964</v>
      </c>
      <c r="IA47" s="7">
        <f t="shared" si="17"/>
        <v>9.0998104864181931E-2</v>
      </c>
      <c r="IB47" s="7">
        <v>0.20296904611497157</v>
      </c>
      <c r="IC47" s="7">
        <f t="shared" si="0"/>
        <v>7.8395451674036637E-2</v>
      </c>
      <c r="ID47" s="7">
        <f t="shared" si="1"/>
        <v>0.10988629185091599</v>
      </c>
      <c r="IE47" s="7">
        <v>0.28136449778900824</v>
      </c>
      <c r="IF47" s="7">
        <v>0.39125078963992421</v>
      </c>
      <c r="IG47" s="11">
        <f t="shared" si="2"/>
        <v>1218</v>
      </c>
      <c r="IH47" s="11">
        <f t="shared" si="3"/>
        <v>990</v>
      </c>
      <c r="II47" s="11">
        <f t="shared" si="4"/>
        <v>852</v>
      </c>
      <c r="IJ47" s="11">
        <f t="shared" si="5"/>
        <v>1195</v>
      </c>
      <c r="IK47" s="11">
        <f t="shared" si="6"/>
        <v>2207</v>
      </c>
      <c r="IL47" s="11">
        <f t="shared" si="7"/>
        <v>3060</v>
      </c>
      <c r="IM47" s="11">
        <f t="shared" si="8"/>
        <v>4254</v>
      </c>
      <c r="IN47" s="15">
        <f t="shared" si="9"/>
        <v>0.17217942908926145</v>
      </c>
      <c r="IO47" s="15">
        <f t="shared" si="10"/>
        <v>0.17217942908926145</v>
      </c>
      <c r="IP47" s="15">
        <f t="shared" si="11"/>
        <v>8.9327691584391161E-2</v>
      </c>
      <c r="IQ47" s="19">
        <f>ROUND('Input data'!$B$5+((FW47-1)*'Input data'!$C$5),0)</f>
        <v>20416</v>
      </c>
      <c r="IR47" s="19">
        <f t="shared" si="12"/>
        <v>8166</v>
      </c>
      <c r="IS47" s="19">
        <f t="shared" si="13"/>
        <v>15312</v>
      </c>
      <c r="IT47" s="19">
        <f t="shared" si="14"/>
        <v>25520</v>
      </c>
      <c r="IU47" s="19">
        <f t="shared" si="15"/>
        <v>35728</v>
      </c>
      <c r="IV47" s="26">
        <f>('Input data'!$B$12*12)/'PWD zips'!IR47</f>
        <v>0.10185157972079353</v>
      </c>
      <c r="IW47" s="26">
        <f>('Input data'!$B$12*12)/'PWD zips'!IS47</f>
        <v>5.4318181818181821E-2</v>
      </c>
      <c r="IX47" s="26">
        <f>('Input data'!$B$12*12)/'PWD zips'!IT47</f>
        <v>3.2590909090909094E-2</v>
      </c>
      <c r="IY47" s="26">
        <f>('Input data'!$B$12*12)/'PWD zips'!IU47</f>
        <v>2.3279220779220781E-2</v>
      </c>
      <c r="IZ47" s="27">
        <f>('Input data'!$B$13*12)/'PWD zips'!IR47</f>
        <v>0.11384276267450404</v>
      </c>
      <c r="JA47" s="27">
        <f>('Input data'!$B$13*12)/'PWD zips'!IS47</f>
        <v>6.0713166144200623E-2</v>
      </c>
      <c r="JB47" s="27">
        <f>('Input data'!$B$13*12)/'PWD zips'!IT47</f>
        <v>3.6427899686520375E-2</v>
      </c>
      <c r="JC47" s="27">
        <f>('Input data'!$B$13*12)/'PWD zips'!IU47</f>
        <v>2.6019928347514553E-2</v>
      </c>
      <c r="JD47" s="28">
        <f>('Input data'!$B$14*12)/'PWD zips'!IR47</f>
        <v>0.12332108743570903</v>
      </c>
      <c r="JE47" s="28">
        <f>('Input data'!$B$14*12)/'PWD zips'!IS47</f>
        <v>6.5768025078369902E-2</v>
      </c>
      <c r="JF47" s="28">
        <f>('Input data'!$B$14*12)/'PWD zips'!IT47</f>
        <v>3.9460815047021945E-2</v>
      </c>
      <c r="JG47" s="28">
        <f>('Input data'!$B$14*12)/'PWD zips'!IU47</f>
        <v>2.818629646215853E-2</v>
      </c>
    </row>
    <row r="48" spans="1:267" x14ac:dyDescent="0.25">
      <c r="A48" s="1">
        <v>19152</v>
      </c>
      <c r="B48" s="1">
        <f t="shared" si="16"/>
        <v>0</v>
      </c>
      <c r="C48" t="s">
        <v>177</v>
      </c>
      <c r="D48">
        <v>19152</v>
      </c>
      <c r="E48">
        <v>34637</v>
      </c>
      <c r="F48">
        <v>2586</v>
      </c>
      <c r="G48">
        <v>127</v>
      </c>
      <c r="H48">
        <v>370</v>
      </c>
      <c r="I48">
        <v>279</v>
      </c>
      <c r="J48">
        <v>0</v>
      </c>
      <c r="K48">
        <v>80</v>
      </c>
      <c r="L48">
        <v>346</v>
      </c>
      <c r="M48">
        <v>11</v>
      </c>
      <c r="N48">
        <v>234</v>
      </c>
      <c r="O48">
        <v>427</v>
      </c>
      <c r="P48">
        <v>160</v>
      </c>
      <c r="Q48">
        <v>235</v>
      </c>
      <c r="R48">
        <v>317</v>
      </c>
      <c r="S48">
        <v>2361</v>
      </c>
      <c r="T48">
        <v>266</v>
      </c>
      <c r="U48">
        <v>271</v>
      </c>
      <c r="V48">
        <v>139</v>
      </c>
      <c r="W48">
        <v>17</v>
      </c>
      <c r="X48">
        <v>123</v>
      </c>
      <c r="Y48">
        <v>343</v>
      </c>
      <c r="Z48">
        <v>0</v>
      </c>
      <c r="AA48">
        <v>122</v>
      </c>
      <c r="AB48">
        <v>318</v>
      </c>
      <c r="AC48">
        <v>106</v>
      </c>
      <c r="AD48">
        <v>425</v>
      </c>
      <c r="AE48">
        <v>2758</v>
      </c>
      <c r="AF48">
        <v>177</v>
      </c>
      <c r="AG48">
        <v>176</v>
      </c>
      <c r="AH48">
        <v>69</v>
      </c>
      <c r="AI48">
        <v>348</v>
      </c>
      <c r="AJ48">
        <v>89</v>
      </c>
      <c r="AK48">
        <v>98</v>
      </c>
      <c r="AL48">
        <v>39</v>
      </c>
      <c r="AM48">
        <v>119</v>
      </c>
      <c r="AN48">
        <v>446</v>
      </c>
      <c r="AO48">
        <v>796</v>
      </c>
      <c r="AP48">
        <v>125</v>
      </c>
      <c r="AQ48">
        <v>276</v>
      </c>
      <c r="AR48">
        <v>1858</v>
      </c>
      <c r="AS48">
        <v>50</v>
      </c>
      <c r="AT48">
        <v>131</v>
      </c>
      <c r="AU48">
        <v>168</v>
      </c>
      <c r="AV48">
        <v>97</v>
      </c>
      <c r="AW48">
        <v>104</v>
      </c>
      <c r="AX48">
        <v>31</v>
      </c>
      <c r="AY48">
        <v>25</v>
      </c>
      <c r="AZ48">
        <v>72</v>
      </c>
      <c r="BA48">
        <v>208</v>
      </c>
      <c r="BB48">
        <v>423</v>
      </c>
      <c r="BC48">
        <v>189</v>
      </c>
      <c r="BD48">
        <v>360</v>
      </c>
      <c r="BE48">
        <v>6078</v>
      </c>
      <c r="BF48">
        <v>348</v>
      </c>
      <c r="BG48">
        <v>158</v>
      </c>
      <c r="BH48">
        <v>470</v>
      </c>
      <c r="BI48">
        <v>51</v>
      </c>
      <c r="BJ48">
        <v>133</v>
      </c>
      <c r="BK48">
        <v>546</v>
      </c>
      <c r="BL48">
        <v>70</v>
      </c>
      <c r="BM48">
        <v>262</v>
      </c>
      <c r="BN48">
        <v>1145</v>
      </c>
      <c r="BO48">
        <v>775</v>
      </c>
      <c r="BP48">
        <v>673</v>
      </c>
      <c r="BQ48">
        <v>1447</v>
      </c>
      <c r="BR48">
        <v>3769</v>
      </c>
      <c r="BS48">
        <v>328</v>
      </c>
      <c r="BT48">
        <v>185</v>
      </c>
      <c r="BU48">
        <v>241</v>
      </c>
      <c r="BV48">
        <v>96</v>
      </c>
      <c r="BW48">
        <v>224</v>
      </c>
      <c r="BX48">
        <v>251</v>
      </c>
      <c r="BY48">
        <v>48</v>
      </c>
      <c r="BZ48">
        <v>142</v>
      </c>
      <c r="CA48">
        <v>558</v>
      </c>
      <c r="CB48">
        <v>745</v>
      </c>
      <c r="CC48">
        <v>455</v>
      </c>
      <c r="CD48">
        <v>496</v>
      </c>
      <c r="CE48">
        <v>4266</v>
      </c>
      <c r="CF48">
        <v>92</v>
      </c>
      <c r="CG48">
        <v>291</v>
      </c>
      <c r="CH48">
        <v>199</v>
      </c>
      <c r="CI48">
        <v>143</v>
      </c>
      <c r="CJ48">
        <v>261</v>
      </c>
      <c r="CK48">
        <v>157</v>
      </c>
      <c r="CL48">
        <v>12</v>
      </c>
      <c r="CM48">
        <v>30</v>
      </c>
      <c r="CN48">
        <v>448</v>
      </c>
      <c r="CO48">
        <v>992</v>
      </c>
      <c r="CP48">
        <v>428</v>
      </c>
      <c r="CQ48">
        <v>1213</v>
      </c>
      <c r="CR48">
        <v>5320</v>
      </c>
      <c r="CS48">
        <v>236</v>
      </c>
      <c r="CT48">
        <v>266</v>
      </c>
      <c r="CU48">
        <v>184</v>
      </c>
      <c r="CV48">
        <v>133</v>
      </c>
      <c r="CW48">
        <v>246</v>
      </c>
      <c r="CX48">
        <v>228</v>
      </c>
      <c r="CY48">
        <v>0</v>
      </c>
      <c r="CZ48">
        <v>43</v>
      </c>
      <c r="DA48">
        <v>647</v>
      </c>
      <c r="DB48">
        <v>852</v>
      </c>
      <c r="DC48">
        <v>565</v>
      </c>
      <c r="DD48">
        <v>1920</v>
      </c>
      <c r="DE48">
        <v>3338</v>
      </c>
      <c r="DF48">
        <v>147</v>
      </c>
      <c r="DG48">
        <v>95</v>
      </c>
      <c r="DH48">
        <v>151</v>
      </c>
      <c r="DI48">
        <v>204</v>
      </c>
      <c r="DJ48">
        <v>76</v>
      </c>
      <c r="DK48">
        <v>143</v>
      </c>
      <c r="DL48">
        <v>51</v>
      </c>
      <c r="DM48">
        <v>89</v>
      </c>
      <c r="DN48">
        <v>406</v>
      </c>
      <c r="DO48">
        <v>513</v>
      </c>
      <c r="DP48">
        <v>309</v>
      </c>
      <c r="DQ48">
        <v>1154</v>
      </c>
      <c r="DR48">
        <v>2303</v>
      </c>
      <c r="DS48">
        <v>78</v>
      </c>
      <c r="DT48">
        <v>179</v>
      </c>
      <c r="DU48">
        <v>199</v>
      </c>
      <c r="DV48">
        <v>184</v>
      </c>
      <c r="DW48">
        <v>173</v>
      </c>
      <c r="DX48">
        <v>125</v>
      </c>
      <c r="DY48">
        <v>69</v>
      </c>
      <c r="DZ48">
        <v>154</v>
      </c>
      <c r="EA48">
        <v>280</v>
      </c>
      <c r="EB48">
        <v>369</v>
      </c>
      <c r="EC48">
        <v>192</v>
      </c>
      <c r="ED48">
        <v>301</v>
      </c>
      <c r="EE48">
        <v>13456</v>
      </c>
      <c r="EF48">
        <v>876</v>
      </c>
      <c r="EG48">
        <v>598</v>
      </c>
      <c r="EH48">
        <v>629</v>
      </c>
      <c r="EI48">
        <v>824</v>
      </c>
      <c r="EJ48">
        <v>770</v>
      </c>
      <c r="EK48">
        <v>355</v>
      </c>
      <c r="EL48">
        <v>562</v>
      </c>
      <c r="EM48">
        <v>693</v>
      </c>
      <c r="EN48">
        <v>806</v>
      </c>
      <c r="EO48">
        <v>1035</v>
      </c>
      <c r="EP48">
        <v>1222</v>
      </c>
      <c r="EQ48">
        <v>1611</v>
      </c>
      <c r="ER48">
        <v>946</v>
      </c>
      <c r="ES48">
        <v>956</v>
      </c>
      <c r="ET48">
        <v>1052</v>
      </c>
      <c r="EU48">
        <v>521</v>
      </c>
      <c r="EV48">
        <v>13456</v>
      </c>
      <c r="EW48">
        <v>854</v>
      </c>
      <c r="EX48">
        <v>12602</v>
      </c>
      <c r="EY48">
        <v>13456</v>
      </c>
      <c r="EZ48">
        <v>451</v>
      </c>
      <c r="FA48">
        <v>13005</v>
      </c>
      <c r="FB48">
        <v>13456</v>
      </c>
      <c r="FC48">
        <v>2605</v>
      </c>
      <c r="FD48">
        <v>10851</v>
      </c>
      <c r="FE48">
        <v>13294</v>
      </c>
      <c r="FF48">
        <v>34316</v>
      </c>
      <c r="FG48">
        <v>57250</v>
      </c>
      <c r="FH48">
        <v>92928</v>
      </c>
      <c r="FI48">
        <v>177757</v>
      </c>
      <c r="FJ48">
        <v>259763</v>
      </c>
      <c r="FK48">
        <v>71096</v>
      </c>
      <c r="FL48">
        <v>13456</v>
      </c>
      <c r="FM48">
        <v>2479</v>
      </c>
      <c r="FN48">
        <v>995</v>
      </c>
      <c r="FO48">
        <v>1484</v>
      </c>
      <c r="FP48">
        <v>10977</v>
      </c>
      <c r="FQ48">
        <v>1182</v>
      </c>
      <c r="FR48">
        <v>9795</v>
      </c>
      <c r="FS48">
        <v>13456</v>
      </c>
      <c r="FT48">
        <v>7969</v>
      </c>
      <c r="FU48">
        <v>5487</v>
      </c>
      <c r="FV48">
        <v>2.57</v>
      </c>
      <c r="FW48">
        <v>2.65</v>
      </c>
      <c r="FX48">
        <v>2.46</v>
      </c>
      <c r="FY48">
        <v>13456</v>
      </c>
      <c r="FZ48">
        <v>8509</v>
      </c>
      <c r="GA48">
        <v>2237</v>
      </c>
      <c r="GB48">
        <v>0</v>
      </c>
      <c r="GC48">
        <v>1890</v>
      </c>
      <c r="GD48">
        <v>0</v>
      </c>
      <c r="GE48">
        <v>473</v>
      </c>
      <c r="GF48">
        <v>347</v>
      </c>
      <c r="GG48">
        <v>217</v>
      </c>
      <c r="GH48">
        <v>130</v>
      </c>
      <c r="GI48">
        <v>13456</v>
      </c>
      <c r="GJ48">
        <v>7969</v>
      </c>
      <c r="GK48">
        <v>126</v>
      </c>
      <c r="GL48">
        <v>208</v>
      </c>
      <c r="GM48">
        <v>109</v>
      </c>
      <c r="GN48">
        <v>334</v>
      </c>
      <c r="GO48">
        <v>535</v>
      </c>
      <c r="GP48">
        <v>616</v>
      </c>
      <c r="GQ48">
        <v>772</v>
      </c>
      <c r="GR48">
        <v>1276</v>
      </c>
      <c r="GS48">
        <v>1086</v>
      </c>
      <c r="GT48">
        <v>1452</v>
      </c>
      <c r="GU48">
        <v>1455</v>
      </c>
      <c r="GV48">
        <v>5487</v>
      </c>
      <c r="GW48">
        <v>253</v>
      </c>
      <c r="GX48">
        <v>289</v>
      </c>
      <c r="GY48">
        <v>489</v>
      </c>
      <c r="GZ48">
        <v>295</v>
      </c>
      <c r="HA48">
        <v>289</v>
      </c>
      <c r="HB48">
        <v>509</v>
      </c>
      <c r="HC48">
        <v>1289</v>
      </c>
      <c r="HD48">
        <v>981</v>
      </c>
      <c r="HE48">
        <v>525</v>
      </c>
      <c r="HF48">
        <v>450</v>
      </c>
      <c r="HG48">
        <v>118</v>
      </c>
      <c r="HH48">
        <v>34637</v>
      </c>
      <c r="HI48">
        <v>1849</v>
      </c>
      <c r="HJ48">
        <v>4221</v>
      </c>
      <c r="HK48">
        <v>1273</v>
      </c>
      <c r="HL48">
        <v>1509</v>
      </c>
      <c r="HM48">
        <v>2593</v>
      </c>
      <c r="HN48">
        <v>1267</v>
      </c>
      <c r="HO48">
        <v>21925</v>
      </c>
      <c r="HP48" s="1">
        <v>19152</v>
      </c>
      <c r="HQ48">
        <v>9700</v>
      </c>
      <c r="HR48">
        <v>116</v>
      </c>
      <c r="HS48">
        <v>46</v>
      </c>
      <c r="HT48">
        <v>381</v>
      </c>
      <c r="HU48">
        <v>42</v>
      </c>
      <c r="HV48" s="8">
        <v>1849</v>
      </c>
      <c r="HW48" s="8">
        <v>6070</v>
      </c>
      <c r="HX48" s="8">
        <v>8852</v>
      </c>
      <c r="HY48" s="8">
        <v>12712</v>
      </c>
      <c r="HZ48" s="7">
        <v>5.3382221324017667E-2</v>
      </c>
      <c r="IA48" s="7">
        <f t="shared" si="17"/>
        <v>0.12186390276294136</v>
      </c>
      <c r="IB48" s="7">
        <v>0.17524612408695903</v>
      </c>
      <c r="IC48" s="7">
        <f t="shared" si="0"/>
        <v>8.0318734301469533E-2</v>
      </c>
      <c r="ID48" s="7">
        <f t="shared" si="1"/>
        <v>0.11144152207177296</v>
      </c>
      <c r="IE48" s="7">
        <v>0.25556485838842857</v>
      </c>
      <c r="IF48" s="7">
        <v>0.36700638046020151</v>
      </c>
      <c r="IG48" s="11">
        <f t="shared" si="2"/>
        <v>518</v>
      </c>
      <c r="IH48" s="11">
        <f t="shared" si="3"/>
        <v>1182</v>
      </c>
      <c r="II48" s="11">
        <f t="shared" si="4"/>
        <v>779</v>
      </c>
      <c r="IJ48" s="11">
        <f t="shared" si="5"/>
        <v>1081</v>
      </c>
      <c r="IK48" s="11">
        <f t="shared" si="6"/>
        <v>1700</v>
      </c>
      <c r="IL48" s="11">
        <f t="shared" si="7"/>
        <v>2479</v>
      </c>
      <c r="IM48" s="11">
        <f t="shared" si="8"/>
        <v>3560</v>
      </c>
      <c r="IN48" s="15">
        <f t="shared" si="9"/>
        <v>6.8235294117647061E-2</v>
      </c>
      <c r="IO48" s="15">
        <f t="shared" si="10"/>
        <v>6.8235294117647061E-2</v>
      </c>
      <c r="IP48" s="15">
        <f t="shared" si="11"/>
        <v>3.2584269662921349E-2</v>
      </c>
      <c r="IQ48" s="19">
        <f>ROUND('Input data'!$B$5+((FW48-1)*'Input data'!$C$5),0)</f>
        <v>20371</v>
      </c>
      <c r="IR48" s="19">
        <f t="shared" si="12"/>
        <v>8148</v>
      </c>
      <c r="IS48" s="19">
        <f t="shared" si="13"/>
        <v>15278</v>
      </c>
      <c r="IT48" s="19">
        <f t="shared" si="14"/>
        <v>25464</v>
      </c>
      <c r="IU48" s="19">
        <f t="shared" si="15"/>
        <v>35649</v>
      </c>
      <c r="IV48" s="26">
        <f>('Input data'!$B$12*12)/'PWD zips'!IR48</f>
        <v>0.10207658321060384</v>
      </c>
      <c r="IW48" s="26">
        <f>('Input data'!$B$12*12)/'PWD zips'!IS48</f>
        <v>5.4439062704542483E-2</v>
      </c>
      <c r="IX48" s="26">
        <f>('Input data'!$B$12*12)/'PWD zips'!IT48</f>
        <v>3.2662582469368519E-2</v>
      </c>
      <c r="IY48" s="26">
        <f>('Input data'!$B$12*12)/'PWD zips'!IU48</f>
        <v>2.333080871833712E-2</v>
      </c>
      <c r="IZ48" s="27">
        <f>('Input data'!$B$13*12)/'PWD zips'!IR48</f>
        <v>0.1140942562592047</v>
      </c>
      <c r="JA48" s="27">
        <f>('Input data'!$B$13*12)/'PWD zips'!IS48</f>
        <v>6.0848278570493519E-2</v>
      </c>
      <c r="JB48" s="27">
        <f>('Input data'!$B$13*12)/'PWD zips'!IT48</f>
        <v>3.6508011310084826E-2</v>
      </c>
      <c r="JC48" s="27">
        <f>('Input data'!$B$13*12)/'PWD zips'!IU48</f>
        <v>2.6077589834216947E-2</v>
      </c>
      <c r="JD48" s="28">
        <f>('Input data'!$B$14*12)/'PWD zips'!IR48</f>
        <v>0.12359351988217968</v>
      </c>
      <c r="JE48" s="28">
        <f>('Input data'!$B$14*12)/'PWD zips'!IS48</f>
        <v>6.5914386699829824E-2</v>
      </c>
      <c r="JF48" s="28">
        <f>('Input data'!$B$14*12)/'PWD zips'!IT48</f>
        <v>3.9547596606974551E-2</v>
      </c>
      <c r="JG48" s="28">
        <f>('Input data'!$B$14*12)/'PWD zips'!IU48</f>
        <v>2.8248758730960194E-2</v>
      </c>
    </row>
    <row r="49" spans="1:267" x14ac:dyDescent="0.25">
      <c r="A49" s="1">
        <v>19153</v>
      </c>
      <c r="B49" s="1">
        <f t="shared" si="16"/>
        <v>0</v>
      </c>
      <c r="C49" t="s">
        <v>178</v>
      </c>
      <c r="D49">
        <v>19153</v>
      </c>
      <c r="E49">
        <v>12596</v>
      </c>
      <c r="F49">
        <v>395</v>
      </c>
      <c r="G49">
        <v>0</v>
      </c>
      <c r="H49">
        <v>30</v>
      </c>
      <c r="I49">
        <v>32</v>
      </c>
      <c r="J49">
        <v>11</v>
      </c>
      <c r="K49">
        <v>53</v>
      </c>
      <c r="L49">
        <v>15</v>
      </c>
      <c r="M49">
        <v>25</v>
      </c>
      <c r="N49">
        <v>61</v>
      </c>
      <c r="O49">
        <v>111</v>
      </c>
      <c r="P49">
        <v>57</v>
      </c>
      <c r="Q49">
        <v>0</v>
      </c>
      <c r="R49">
        <v>0</v>
      </c>
      <c r="S49">
        <v>855</v>
      </c>
      <c r="T49">
        <v>0</v>
      </c>
      <c r="U49">
        <v>150</v>
      </c>
      <c r="V49">
        <v>31</v>
      </c>
      <c r="W49">
        <v>17</v>
      </c>
      <c r="X49">
        <v>0</v>
      </c>
      <c r="Y49">
        <v>64</v>
      </c>
      <c r="Z49">
        <v>58</v>
      </c>
      <c r="AA49">
        <v>144</v>
      </c>
      <c r="AB49">
        <v>137</v>
      </c>
      <c r="AC49">
        <v>73</v>
      </c>
      <c r="AD49">
        <v>85</v>
      </c>
      <c r="AE49">
        <v>865</v>
      </c>
      <c r="AF49">
        <v>72</v>
      </c>
      <c r="AG49">
        <v>75</v>
      </c>
      <c r="AH49">
        <v>67</v>
      </c>
      <c r="AI49">
        <v>65</v>
      </c>
      <c r="AJ49">
        <v>0</v>
      </c>
      <c r="AK49">
        <v>39</v>
      </c>
      <c r="AL49">
        <v>102</v>
      </c>
      <c r="AM49">
        <v>64</v>
      </c>
      <c r="AN49">
        <v>149</v>
      </c>
      <c r="AO49">
        <v>57</v>
      </c>
      <c r="AP49">
        <v>88</v>
      </c>
      <c r="AQ49">
        <v>87</v>
      </c>
      <c r="AR49">
        <v>1363</v>
      </c>
      <c r="AS49">
        <v>158</v>
      </c>
      <c r="AT49">
        <v>95</v>
      </c>
      <c r="AU49">
        <v>39</v>
      </c>
      <c r="AV49">
        <v>106</v>
      </c>
      <c r="AW49">
        <v>23</v>
      </c>
      <c r="AX49">
        <v>148</v>
      </c>
      <c r="AY49">
        <v>67</v>
      </c>
      <c r="AZ49">
        <v>191</v>
      </c>
      <c r="BA49">
        <v>248</v>
      </c>
      <c r="BB49">
        <v>207</v>
      </c>
      <c r="BC49">
        <v>25</v>
      </c>
      <c r="BD49">
        <v>56</v>
      </c>
      <c r="BE49">
        <v>1880</v>
      </c>
      <c r="BF49">
        <v>23</v>
      </c>
      <c r="BG49">
        <v>119</v>
      </c>
      <c r="BH49">
        <v>122</v>
      </c>
      <c r="BI49">
        <v>133</v>
      </c>
      <c r="BJ49">
        <v>29</v>
      </c>
      <c r="BK49">
        <v>99</v>
      </c>
      <c r="BL49">
        <v>37</v>
      </c>
      <c r="BM49">
        <v>75</v>
      </c>
      <c r="BN49">
        <v>330</v>
      </c>
      <c r="BO49">
        <v>308</v>
      </c>
      <c r="BP49">
        <v>92</v>
      </c>
      <c r="BQ49">
        <v>513</v>
      </c>
      <c r="BR49">
        <v>1619</v>
      </c>
      <c r="BS49">
        <v>0</v>
      </c>
      <c r="BT49">
        <v>50</v>
      </c>
      <c r="BU49">
        <v>73</v>
      </c>
      <c r="BV49">
        <v>62</v>
      </c>
      <c r="BW49">
        <v>0</v>
      </c>
      <c r="BX49">
        <v>173</v>
      </c>
      <c r="BY49">
        <v>148</v>
      </c>
      <c r="BZ49">
        <v>61</v>
      </c>
      <c r="CA49">
        <v>212</v>
      </c>
      <c r="CB49">
        <v>235</v>
      </c>
      <c r="CC49">
        <v>367</v>
      </c>
      <c r="CD49">
        <v>238</v>
      </c>
      <c r="CE49">
        <v>2007</v>
      </c>
      <c r="CF49">
        <v>242</v>
      </c>
      <c r="CG49">
        <v>76</v>
      </c>
      <c r="CH49">
        <v>79</v>
      </c>
      <c r="CI49">
        <v>176</v>
      </c>
      <c r="CJ49">
        <v>37</v>
      </c>
      <c r="CK49">
        <v>74</v>
      </c>
      <c r="CL49">
        <v>0</v>
      </c>
      <c r="CM49">
        <v>105</v>
      </c>
      <c r="CN49">
        <v>252</v>
      </c>
      <c r="CO49">
        <v>441</v>
      </c>
      <c r="CP49">
        <v>87</v>
      </c>
      <c r="CQ49">
        <v>438</v>
      </c>
      <c r="CR49">
        <v>1254</v>
      </c>
      <c r="CS49">
        <v>180</v>
      </c>
      <c r="CT49">
        <v>62</v>
      </c>
      <c r="CU49">
        <v>17</v>
      </c>
      <c r="CV49">
        <v>38</v>
      </c>
      <c r="CW49">
        <v>15</v>
      </c>
      <c r="CX49">
        <v>20</v>
      </c>
      <c r="CY49">
        <v>75</v>
      </c>
      <c r="CZ49">
        <v>17</v>
      </c>
      <c r="DA49">
        <v>101</v>
      </c>
      <c r="DB49">
        <v>199</v>
      </c>
      <c r="DC49">
        <v>50</v>
      </c>
      <c r="DD49">
        <v>480</v>
      </c>
      <c r="DE49">
        <v>1431</v>
      </c>
      <c r="DF49">
        <v>88</v>
      </c>
      <c r="DG49">
        <v>107</v>
      </c>
      <c r="DH49">
        <v>11</v>
      </c>
      <c r="DI49">
        <v>104</v>
      </c>
      <c r="DJ49">
        <v>0</v>
      </c>
      <c r="DK49">
        <v>40</v>
      </c>
      <c r="DL49">
        <v>0</v>
      </c>
      <c r="DM49">
        <v>80</v>
      </c>
      <c r="DN49">
        <v>336</v>
      </c>
      <c r="DO49">
        <v>74</v>
      </c>
      <c r="DP49">
        <v>210</v>
      </c>
      <c r="DQ49">
        <v>381</v>
      </c>
      <c r="DR49">
        <v>927</v>
      </c>
      <c r="DS49">
        <v>15</v>
      </c>
      <c r="DT49">
        <v>52</v>
      </c>
      <c r="DU49">
        <v>17</v>
      </c>
      <c r="DV49">
        <v>65</v>
      </c>
      <c r="DW49">
        <v>23</v>
      </c>
      <c r="DX49">
        <v>139</v>
      </c>
      <c r="DY49">
        <v>16</v>
      </c>
      <c r="DZ49">
        <v>106</v>
      </c>
      <c r="EA49">
        <v>276</v>
      </c>
      <c r="EB49">
        <v>7</v>
      </c>
      <c r="EC49">
        <v>47</v>
      </c>
      <c r="ED49">
        <v>164</v>
      </c>
      <c r="EE49">
        <v>5682</v>
      </c>
      <c r="EF49">
        <v>432</v>
      </c>
      <c r="EG49">
        <v>383</v>
      </c>
      <c r="EH49">
        <v>329</v>
      </c>
      <c r="EI49">
        <v>293</v>
      </c>
      <c r="EJ49">
        <v>297</v>
      </c>
      <c r="EK49">
        <v>329</v>
      </c>
      <c r="EL49">
        <v>184</v>
      </c>
      <c r="EM49">
        <v>155</v>
      </c>
      <c r="EN49">
        <v>108</v>
      </c>
      <c r="EO49">
        <v>522</v>
      </c>
      <c r="EP49">
        <v>778</v>
      </c>
      <c r="EQ49">
        <v>871</v>
      </c>
      <c r="ER49">
        <v>575</v>
      </c>
      <c r="ES49">
        <v>301</v>
      </c>
      <c r="ET49">
        <v>67</v>
      </c>
      <c r="EU49">
        <v>58</v>
      </c>
      <c r="EV49">
        <v>5682</v>
      </c>
      <c r="EW49">
        <v>376</v>
      </c>
      <c r="EX49">
        <v>5306</v>
      </c>
      <c r="EY49">
        <v>5682</v>
      </c>
      <c r="EZ49">
        <v>192</v>
      </c>
      <c r="FA49">
        <v>5490</v>
      </c>
      <c r="FB49">
        <v>5682</v>
      </c>
      <c r="FC49">
        <v>968</v>
      </c>
      <c r="FD49">
        <v>4714</v>
      </c>
      <c r="FE49">
        <v>10505</v>
      </c>
      <c r="FF49">
        <v>29663</v>
      </c>
      <c r="FG49">
        <v>56502</v>
      </c>
      <c r="FH49">
        <v>81549</v>
      </c>
      <c r="FI49">
        <v>127447</v>
      </c>
      <c r="FJ49">
        <v>173065</v>
      </c>
      <c r="FK49">
        <v>64095</v>
      </c>
      <c r="FL49">
        <v>5682</v>
      </c>
      <c r="FM49">
        <v>879</v>
      </c>
      <c r="FN49">
        <v>287</v>
      </c>
      <c r="FO49">
        <v>592</v>
      </c>
      <c r="FP49">
        <v>4803</v>
      </c>
      <c r="FQ49">
        <v>627</v>
      </c>
      <c r="FR49">
        <v>4176</v>
      </c>
      <c r="FS49">
        <v>5682</v>
      </c>
      <c r="FT49">
        <v>2921</v>
      </c>
      <c r="FU49">
        <v>2761</v>
      </c>
      <c r="FV49">
        <v>2.25</v>
      </c>
      <c r="FW49">
        <v>2.39</v>
      </c>
      <c r="FX49">
        <v>2.11</v>
      </c>
      <c r="FY49">
        <v>5682</v>
      </c>
      <c r="FZ49">
        <v>716</v>
      </c>
      <c r="GA49">
        <v>4498</v>
      </c>
      <c r="GB49">
        <v>0</v>
      </c>
      <c r="GC49">
        <v>148</v>
      </c>
      <c r="GD49">
        <v>0</v>
      </c>
      <c r="GE49">
        <v>65</v>
      </c>
      <c r="GF49">
        <v>255</v>
      </c>
      <c r="GG49">
        <v>41</v>
      </c>
      <c r="GH49">
        <v>214</v>
      </c>
      <c r="GI49">
        <v>5682</v>
      </c>
      <c r="GJ49">
        <v>2921</v>
      </c>
      <c r="GK49">
        <v>59</v>
      </c>
      <c r="GL49">
        <v>74</v>
      </c>
      <c r="GM49">
        <v>78</v>
      </c>
      <c r="GN49">
        <v>239</v>
      </c>
      <c r="GO49">
        <v>37</v>
      </c>
      <c r="GP49">
        <v>324</v>
      </c>
      <c r="GQ49">
        <v>181</v>
      </c>
      <c r="GR49">
        <v>661</v>
      </c>
      <c r="GS49">
        <v>461</v>
      </c>
      <c r="GT49">
        <v>708</v>
      </c>
      <c r="GU49">
        <v>99</v>
      </c>
      <c r="GV49">
        <v>2761</v>
      </c>
      <c r="GW49">
        <v>222</v>
      </c>
      <c r="GX49">
        <v>77</v>
      </c>
      <c r="GY49">
        <v>305</v>
      </c>
      <c r="GZ49">
        <v>90</v>
      </c>
      <c r="HA49">
        <v>256</v>
      </c>
      <c r="HB49">
        <v>302</v>
      </c>
      <c r="HC49">
        <v>266</v>
      </c>
      <c r="HD49">
        <v>639</v>
      </c>
      <c r="HE49">
        <v>410</v>
      </c>
      <c r="HF49">
        <v>168</v>
      </c>
      <c r="HG49">
        <v>26</v>
      </c>
      <c r="HH49">
        <v>12596</v>
      </c>
      <c r="HI49">
        <v>778</v>
      </c>
      <c r="HJ49">
        <v>1304</v>
      </c>
      <c r="HK49">
        <v>777</v>
      </c>
      <c r="HL49">
        <v>180</v>
      </c>
      <c r="HM49">
        <v>1339</v>
      </c>
      <c r="HN49">
        <v>904</v>
      </c>
      <c r="HO49">
        <v>7314</v>
      </c>
      <c r="HP49" s="1">
        <v>19153</v>
      </c>
      <c r="HQ49">
        <v>3836</v>
      </c>
      <c r="HR49">
        <v>113</v>
      </c>
      <c r="HS49">
        <v>38</v>
      </c>
      <c r="HT49">
        <v>142</v>
      </c>
      <c r="HU49">
        <v>56</v>
      </c>
      <c r="HV49" s="8">
        <v>778</v>
      </c>
      <c r="HW49" s="8">
        <v>2082</v>
      </c>
      <c r="HX49" s="8">
        <v>3039</v>
      </c>
      <c r="HY49" s="8">
        <v>5282</v>
      </c>
      <c r="HZ49" s="7">
        <v>6.1765639885677993E-2</v>
      </c>
      <c r="IA49" s="7">
        <f t="shared" si="17"/>
        <v>0.10352492854874563</v>
      </c>
      <c r="IB49" s="7">
        <v>0.16529056843442363</v>
      </c>
      <c r="IC49" s="7">
        <f t="shared" si="0"/>
        <v>7.5976500476341691E-2</v>
      </c>
      <c r="ID49" s="7">
        <f t="shared" si="1"/>
        <v>0.17807240393775803</v>
      </c>
      <c r="IE49" s="7">
        <v>0.24126706891076533</v>
      </c>
      <c r="IF49" s="7">
        <v>0.41933947284852335</v>
      </c>
      <c r="IG49" s="11">
        <f t="shared" si="2"/>
        <v>237</v>
      </c>
      <c r="IH49" s="11">
        <f t="shared" si="3"/>
        <v>397</v>
      </c>
      <c r="II49" s="11">
        <f t="shared" si="4"/>
        <v>291</v>
      </c>
      <c r="IJ49" s="11">
        <f t="shared" si="5"/>
        <v>683</v>
      </c>
      <c r="IK49" s="11">
        <f t="shared" si="6"/>
        <v>634</v>
      </c>
      <c r="IL49" s="11">
        <f t="shared" si="7"/>
        <v>926</v>
      </c>
      <c r="IM49" s="11">
        <f t="shared" si="8"/>
        <v>1609</v>
      </c>
      <c r="IN49" s="15">
        <f t="shared" si="9"/>
        <v>0.17823343848580442</v>
      </c>
      <c r="IO49" s="15">
        <f t="shared" si="10"/>
        <v>0.17823343848580442</v>
      </c>
      <c r="IP49" s="15">
        <f t="shared" si="11"/>
        <v>7.0229956494717222E-2</v>
      </c>
      <c r="IQ49" s="19">
        <f>ROUND('Input data'!$B$5+((FW49-1)*'Input data'!$C$5),0)</f>
        <v>19191</v>
      </c>
      <c r="IR49" s="19">
        <f t="shared" si="12"/>
        <v>7676</v>
      </c>
      <c r="IS49" s="19">
        <f t="shared" si="13"/>
        <v>14393</v>
      </c>
      <c r="IT49" s="19">
        <f t="shared" si="14"/>
        <v>23989</v>
      </c>
      <c r="IU49" s="19">
        <f t="shared" si="15"/>
        <v>33584</v>
      </c>
      <c r="IV49" s="26">
        <f>('Input data'!$B$12*12)/'PWD zips'!IR49</f>
        <v>0.10835330901511205</v>
      </c>
      <c r="IW49" s="26">
        <f>('Input data'!$B$12*12)/'PWD zips'!IS49</f>
        <v>5.7786423956089766E-2</v>
      </c>
      <c r="IX49" s="26">
        <f>('Input data'!$B$12*12)/'PWD zips'!IT49</f>
        <v>3.4670890824961442E-2</v>
      </c>
      <c r="IY49" s="26">
        <f>('Input data'!$B$12*12)/'PWD zips'!IU49</f>
        <v>2.4765364459266317E-2</v>
      </c>
      <c r="IZ49" s="27">
        <f>('Input data'!$B$13*12)/'PWD zips'!IR49</f>
        <v>0.12110995310057321</v>
      </c>
      <c r="JA49" s="27">
        <f>('Input data'!$B$13*12)/'PWD zips'!IS49</f>
        <v>6.45897311192941E-2</v>
      </c>
      <c r="JB49" s="27">
        <f>('Input data'!$B$13*12)/'PWD zips'!IT49</f>
        <v>3.8752761682437784E-2</v>
      </c>
      <c r="JC49" s="27">
        <f>('Input data'!$B$13*12)/'PWD zips'!IU49</f>
        <v>2.7681038589804668E-2</v>
      </c>
      <c r="JD49" s="28">
        <f>('Input data'!$B$14*12)/'PWD zips'!IR49</f>
        <v>0.13119332985930171</v>
      </c>
      <c r="JE49" s="28">
        <f>('Input data'!$B$14*12)/'PWD zips'!IS49</f>
        <v>6.9967345237268108E-2</v>
      </c>
      <c r="JF49" s="28">
        <f>('Input data'!$B$14*12)/'PWD zips'!IT49</f>
        <v>4.1979240485222391E-2</v>
      </c>
      <c r="JG49" s="28">
        <f>('Input data'!$B$14*12)/'PWD zips'!IU49</f>
        <v>2.9985707479752263E-2</v>
      </c>
    </row>
    <row r="50" spans="1:267" x14ac:dyDescent="0.25">
      <c r="A50" s="1">
        <v>19154</v>
      </c>
      <c r="B50" s="1">
        <f t="shared" si="16"/>
        <v>0</v>
      </c>
      <c r="C50" t="s">
        <v>179</v>
      </c>
      <c r="D50">
        <v>19154</v>
      </c>
      <c r="E50">
        <v>34552</v>
      </c>
      <c r="F50">
        <v>3238</v>
      </c>
      <c r="G50">
        <v>212</v>
      </c>
      <c r="H50">
        <v>0</v>
      </c>
      <c r="I50">
        <v>21</v>
      </c>
      <c r="J50">
        <v>139</v>
      </c>
      <c r="K50">
        <v>23</v>
      </c>
      <c r="L50">
        <v>179</v>
      </c>
      <c r="M50">
        <v>135</v>
      </c>
      <c r="N50">
        <v>32</v>
      </c>
      <c r="O50">
        <v>553</v>
      </c>
      <c r="P50">
        <v>701</v>
      </c>
      <c r="Q50">
        <v>503</v>
      </c>
      <c r="R50">
        <v>740</v>
      </c>
      <c r="S50">
        <v>2769</v>
      </c>
      <c r="T50">
        <v>171</v>
      </c>
      <c r="U50">
        <v>47</v>
      </c>
      <c r="V50">
        <v>87</v>
      </c>
      <c r="W50">
        <v>84</v>
      </c>
      <c r="X50">
        <v>26</v>
      </c>
      <c r="Y50">
        <v>109</v>
      </c>
      <c r="Z50">
        <v>80</v>
      </c>
      <c r="AA50">
        <v>107</v>
      </c>
      <c r="AB50">
        <v>641</v>
      </c>
      <c r="AC50">
        <v>454</v>
      </c>
      <c r="AD50">
        <v>560</v>
      </c>
      <c r="AE50">
        <v>2236</v>
      </c>
      <c r="AF50">
        <v>55</v>
      </c>
      <c r="AG50">
        <v>79</v>
      </c>
      <c r="AH50">
        <v>43</v>
      </c>
      <c r="AI50">
        <v>107</v>
      </c>
      <c r="AJ50">
        <v>76</v>
      </c>
      <c r="AK50">
        <v>168</v>
      </c>
      <c r="AL50">
        <v>0</v>
      </c>
      <c r="AM50">
        <v>0</v>
      </c>
      <c r="AN50">
        <v>268</v>
      </c>
      <c r="AO50">
        <v>515</v>
      </c>
      <c r="AP50">
        <v>345</v>
      </c>
      <c r="AQ50">
        <v>580</v>
      </c>
      <c r="AR50">
        <v>1472</v>
      </c>
      <c r="AS50">
        <v>50</v>
      </c>
      <c r="AT50">
        <v>60</v>
      </c>
      <c r="AU50">
        <v>44</v>
      </c>
      <c r="AV50">
        <v>0</v>
      </c>
      <c r="AW50">
        <v>54</v>
      </c>
      <c r="AX50">
        <v>27</v>
      </c>
      <c r="AY50">
        <v>9</v>
      </c>
      <c r="AZ50">
        <v>0</v>
      </c>
      <c r="BA50">
        <v>197</v>
      </c>
      <c r="BB50">
        <v>253</v>
      </c>
      <c r="BC50">
        <v>298</v>
      </c>
      <c r="BD50">
        <v>480</v>
      </c>
      <c r="BE50">
        <v>5898</v>
      </c>
      <c r="BF50">
        <v>194</v>
      </c>
      <c r="BG50">
        <v>79</v>
      </c>
      <c r="BH50">
        <v>33</v>
      </c>
      <c r="BI50">
        <v>145</v>
      </c>
      <c r="BJ50">
        <v>92</v>
      </c>
      <c r="BK50">
        <v>187</v>
      </c>
      <c r="BL50">
        <v>127</v>
      </c>
      <c r="BM50">
        <v>308</v>
      </c>
      <c r="BN50">
        <v>921</v>
      </c>
      <c r="BO50">
        <v>909</v>
      </c>
      <c r="BP50">
        <v>889</v>
      </c>
      <c r="BQ50">
        <v>2014</v>
      </c>
      <c r="BR50">
        <v>4599</v>
      </c>
      <c r="BS50">
        <v>204</v>
      </c>
      <c r="BT50">
        <v>16</v>
      </c>
      <c r="BU50">
        <v>87</v>
      </c>
      <c r="BV50">
        <v>42</v>
      </c>
      <c r="BW50">
        <v>65</v>
      </c>
      <c r="BX50">
        <v>91</v>
      </c>
      <c r="BY50">
        <v>44</v>
      </c>
      <c r="BZ50">
        <v>59</v>
      </c>
      <c r="CA50">
        <v>815</v>
      </c>
      <c r="CB50">
        <v>1216</v>
      </c>
      <c r="CC50">
        <v>710</v>
      </c>
      <c r="CD50">
        <v>1250</v>
      </c>
      <c r="CE50">
        <v>4451</v>
      </c>
      <c r="CF50">
        <v>112</v>
      </c>
      <c r="CG50">
        <v>84</v>
      </c>
      <c r="CH50">
        <v>67</v>
      </c>
      <c r="CI50">
        <v>46</v>
      </c>
      <c r="CJ50">
        <v>118</v>
      </c>
      <c r="CK50">
        <v>40</v>
      </c>
      <c r="CL50">
        <v>47</v>
      </c>
      <c r="CM50">
        <v>160</v>
      </c>
      <c r="CN50">
        <v>559</v>
      </c>
      <c r="CO50">
        <v>536</v>
      </c>
      <c r="CP50">
        <v>678</v>
      </c>
      <c r="CQ50">
        <v>2004</v>
      </c>
      <c r="CR50">
        <v>4454</v>
      </c>
      <c r="CS50">
        <v>278</v>
      </c>
      <c r="CT50">
        <v>90</v>
      </c>
      <c r="CU50">
        <v>94</v>
      </c>
      <c r="CV50">
        <v>117</v>
      </c>
      <c r="CW50">
        <v>89</v>
      </c>
      <c r="CX50">
        <v>54</v>
      </c>
      <c r="CY50">
        <v>73</v>
      </c>
      <c r="CZ50">
        <v>84</v>
      </c>
      <c r="DA50">
        <v>646</v>
      </c>
      <c r="DB50">
        <v>422</v>
      </c>
      <c r="DC50">
        <v>638</v>
      </c>
      <c r="DD50">
        <v>1869</v>
      </c>
      <c r="DE50">
        <v>2693</v>
      </c>
      <c r="DF50">
        <v>153</v>
      </c>
      <c r="DG50">
        <v>62</v>
      </c>
      <c r="DH50">
        <v>24</v>
      </c>
      <c r="DI50">
        <v>157</v>
      </c>
      <c r="DJ50">
        <v>75</v>
      </c>
      <c r="DK50">
        <v>208</v>
      </c>
      <c r="DL50">
        <v>36</v>
      </c>
      <c r="DM50">
        <v>73</v>
      </c>
      <c r="DN50">
        <v>467</v>
      </c>
      <c r="DO50">
        <v>657</v>
      </c>
      <c r="DP50">
        <v>257</v>
      </c>
      <c r="DQ50">
        <v>524</v>
      </c>
      <c r="DR50">
        <v>2742</v>
      </c>
      <c r="DS50">
        <v>23</v>
      </c>
      <c r="DT50">
        <v>17</v>
      </c>
      <c r="DU50">
        <v>21</v>
      </c>
      <c r="DV50">
        <v>66</v>
      </c>
      <c r="DW50">
        <v>142</v>
      </c>
      <c r="DX50">
        <v>116</v>
      </c>
      <c r="DY50">
        <v>71</v>
      </c>
      <c r="DZ50">
        <v>126</v>
      </c>
      <c r="EA50">
        <v>637</v>
      </c>
      <c r="EB50">
        <v>479</v>
      </c>
      <c r="EC50">
        <v>213</v>
      </c>
      <c r="ED50">
        <v>831</v>
      </c>
      <c r="EE50">
        <v>12760</v>
      </c>
      <c r="EF50">
        <v>695</v>
      </c>
      <c r="EG50">
        <v>201</v>
      </c>
      <c r="EH50">
        <v>211</v>
      </c>
      <c r="EI50">
        <v>336</v>
      </c>
      <c r="EJ50">
        <v>518</v>
      </c>
      <c r="EK50">
        <v>530</v>
      </c>
      <c r="EL50">
        <v>528</v>
      </c>
      <c r="EM50">
        <v>338</v>
      </c>
      <c r="EN50">
        <v>513</v>
      </c>
      <c r="EO50">
        <v>966</v>
      </c>
      <c r="EP50">
        <v>1254</v>
      </c>
      <c r="EQ50">
        <v>1957</v>
      </c>
      <c r="ER50">
        <v>1590</v>
      </c>
      <c r="ES50">
        <v>1141</v>
      </c>
      <c r="ET50">
        <v>1017</v>
      </c>
      <c r="EU50">
        <v>965</v>
      </c>
      <c r="EV50">
        <v>12760</v>
      </c>
      <c r="EW50">
        <v>952</v>
      </c>
      <c r="EX50">
        <v>11808</v>
      </c>
      <c r="EY50">
        <v>12760</v>
      </c>
      <c r="EZ50">
        <v>308</v>
      </c>
      <c r="FA50">
        <v>12452</v>
      </c>
      <c r="FB50">
        <v>12760</v>
      </c>
      <c r="FC50">
        <v>1842</v>
      </c>
      <c r="FD50">
        <v>10918</v>
      </c>
      <c r="FE50">
        <v>19372</v>
      </c>
      <c r="FF50">
        <v>49280</v>
      </c>
      <c r="FG50">
        <v>78939</v>
      </c>
      <c r="FH50">
        <v>112656</v>
      </c>
      <c r="FI50">
        <v>215145</v>
      </c>
      <c r="FJ50">
        <v>343638</v>
      </c>
      <c r="FK50">
        <v>92984</v>
      </c>
      <c r="FL50">
        <v>12760</v>
      </c>
      <c r="FM50">
        <v>1657</v>
      </c>
      <c r="FN50">
        <v>337</v>
      </c>
      <c r="FO50">
        <v>1320</v>
      </c>
      <c r="FP50">
        <v>11103</v>
      </c>
      <c r="FQ50">
        <v>653</v>
      </c>
      <c r="FR50">
        <v>10450</v>
      </c>
      <c r="FS50">
        <v>12760</v>
      </c>
      <c r="FT50">
        <v>9867</v>
      </c>
      <c r="FU50">
        <v>2893</v>
      </c>
      <c r="FV50">
        <v>2.7</v>
      </c>
      <c r="FW50">
        <v>2.79</v>
      </c>
      <c r="FX50">
        <v>2.42</v>
      </c>
      <c r="FY50">
        <v>12760</v>
      </c>
      <c r="FZ50">
        <v>10411</v>
      </c>
      <c r="GA50">
        <v>1093</v>
      </c>
      <c r="GB50">
        <v>49</v>
      </c>
      <c r="GC50">
        <v>557</v>
      </c>
      <c r="GD50">
        <v>0</v>
      </c>
      <c r="GE50">
        <v>405</v>
      </c>
      <c r="GF50">
        <v>245</v>
      </c>
      <c r="GG50">
        <v>73</v>
      </c>
      <c r="GH50">
        <v>172</v>
      </c>
      <c r="GI50">
        <v>12760</v>
      </c>
      <c r="GJ50">
        <v>9867</v>
      </c>
      <c r="GK50">
        <v>375</v>
      </c>
      <c r="GL50">
        <v>102</v>
      </c>
      <c r="GM50">
        <v>105</v>
      </c>
      <c r="GN50">
        <v>175</v>
      </c>
      <c r="GO50">
        <v>235</v>
      </c>
      <c r="GP50">
        <v>703</v>
      </c>
      <c r="GQ50">
        <v>968</v>
      </c>
      <c r="GR50">
        <v>1493</v>
      </c>
      <c r="GS50">
        <v>1399</v>
      </c>
      <c r="GT50">
        <v>2452</v>
      </c>
      <c r="GU50">
        <v>1860</v>
      </c>
      <c r="GV50">
        <v>2893</v>
      </c>
      <c r="GW50">
        <v>111</v>
      </c>
      <c r="GX50">
        <v>107</v>
      </c>
      <c r="GY50">
        <v>96</v>
      </c>
      <c r="GZ50">
        <v>36</v>
      </c>
      <c r="HA50">
        <v>101</v>
      </c>
      <c r="HB50">
        <v>345</v>
      </c>
      <c r="HC50">
        <v>411</v>
      </c>
      <c r="HD50">
        <v>727</v>
      </c>
      <c r="HE50">
        <v>558</v>
      </c>
      <c r="HF50">
        <v>279</v>
      </c>
      <c r="HG50">
        <v>122</v>
      </c>
      <c r="HH50">
        <v>34552</v>
      </c>
      <c r="HI50">
        <v>1452</v>
      </c>
      <c r="HJ50">
        <v>1055</v>
      </c>
      <c r="HK50">
        <v>903</v>
      </c>
      <c r="HL50">
        <v>760</v>
      </c>
      <c r="HM50">
        <v>1801</v>
      </c>
      <c r="HN50">
        <v>949</v>
      </c>
      <c r="HO50">
        <v>27632</v>
      </c>
      <c r="HP50" s="1">
        <v>19154</v>
      </c>
      <c r="HQ50">
        <v>10993</v>
      </c>
      <c r="HR50">
        <v>106</v>
      </c>
      <c r="HS50">
        <v>26</v>
      </c>
      <c r="HT50">
        <v>368</v>
      </c>
      <c r="HU50">
        <v>74</v>
      </c>
      <c r="HV50" s="8">
        <v>1452</v>
      </c>
      <c r="HW50" s="8">
        <v>2507</v>
      </c>
      <c r="HX50" s="8">
        <v>4170</v>
      </c>
      <c r="HY50" s="8">
        <v>6920</v>
      </c>
      <c r="HZ50" s="7">
        <v>4.2023616577911552E-2</v>
      </c>
      <c r="IA50" s="7">
        <f t="shared" si="17"/>
        <v>3.0533688353785598E-2</v>
      </c>
      <c r="IB50" s="7">
        <v>7.2557304931697153E-2</v>
      </c>
      <c r="IC50" s="7">
        <f t="shared" si="0"/>
        <v>4.8130354248668676E-2</v>
      </c>
      <c r="ID50" s="7">
        <f t="shared" si="1"/>
        <v>7.9590182912711277E-2</v>
      </c>
      <c r="IE50" s="7">
        <v>0.12068765918036582</v>
      </c>
      <c r="IF50" s="7">
        <v>0.20027784209307711</v>
      </c>
      <c r="IG50" s="11">
        <f t="shared" si="2"/>
        <v>462</v>
      </c>
      <c r="IH50" s="11">
        <f t="shared" si="3"/>
        <v>336</v>
      </c>
      <c r="II50" s="11">
        <f t="shared" si="4"/>
        <v>529</v>
      </c>
      <c r="IJ50" s="11">
        <f t="shared" si="5"/>
        <v>875</v>
      </c>
      <c r="IK50" s="11">
        <f t="shared" si="6"/>
        <v>798</v>
      </c>
      <c r="IL50" s="11">
        <f t="shared" si="7"/>
        <v>1327</v>
      </c>
      <c r="IM50" s="11">
        <f t="shared" si="8"/>
        <v>2202</v>
      </c>
      <c r="IN50" s="15">
        <f t="shared" si="9"/>
        <v>0.13283208020050125</v>
      </c>
      <c r="IO50" s="15">
        <f t="shared" si="10"/>
        <v>0.13283208020050125</v>
      </c>
      <c r="IP50" s="15">
        <f t="shared" si="11"/>
        <v>4.8138056312443236E-2</v>
      </c>
      <c r="IQ50" s="19">
        <f>ROUND('Input data'!$B$5+((FW50-1)*'Input data'!$C$5),0)</f>
        <v>21007</v>
      </c>
      <c r="IR50" s="19">
        <f t="shared" si="12"/>
        <v>8403</v>
      </c>
      <c r="IS50" s="19">
        <f t="shared" si="13"/>
        <v>15755</v>
      </c>
      <c r="IT50" s="19">
        <f t="shared" si="14"/>
        <v>26259</v>
      </c>
      <c r="IU50" s="19">
        <f t="shared" si="15"/>
        <v>36762</v>
      </c>
      <c r="IV50" s="26">
        <f>('Input data'!$B$12*12)/'PWD zips'!IR50</f>
        <v>9.8978936094252054E-2</v>
      </c>
      <c r="IW50" s="26">
        <f>('Input data'!$B$12*12)/'PWD zips'!IS50</f>
        <v>5.2790860044430343E-2</v>
      </c>
      <c r="IX50" s="26">
        <f>('Input data'!$B$12*12)/'PWD zips'!IT50</f>
        <v>3.1673711870215927E-2</v>
      </c>
      <c r="IY50" s="26">
        <f>('Input data'!$B$12*12)/'PWD zips'!IU50</f>
        <v>2.2624449159458136E-2</v>
      </c>
      <c r="IZ50" s="27">
        <f>('Input data'!$B$13*12)/'PWD zips'!IR50</f>
        <v>0.11063191717243841</v>
      </c>
      <c r="JA50" s="27">
        <f>('Input data'!$B$13*12)/'PWD zips'!IS50</f>
        <v>5.9006029831799429E-2</v>
      </c>
      <c r="JB50" s="27">
        <f>('Input data'!$B$13*12)/'PWD zips'!IT50</f>
        <v>3.5402719067748202E-2</v>
      </c>
      <c r="JC50" s="27">
        <f>('Input data'!$B$13*12)/'PWD zips'!IU50</f>
        <v>2.5288069201893259E-2</v>
      </c>
      <c r="JD50" s="28">
        <f>('Input data'!$B$14*12)/'PWD zips'!IR50</f>
        <v>0.11984291324526954</v>
      </c>
      <c r="JE50" s="28">
        <f>('Input data'!$B$14*12)/'PWD zips'!IS50</f>
        <v>6.3918755950491901E-2</v>
      </c>
      <c r="JF50" s="28">
        <f>('Input data'!$B$14*12)/'PWD zips'!IT50</f>
        <v>3.8350279904032898E-2</v>
      </c>
      <c r="JG50" s="28">
        <f>('Input data'!$B$14*12)/'PWD zips'!IU50</f>
        <v>2.7393504161906314E-2</v>
      </c>
    </row>
    <row r="51" spans="1:267" x14ac:dyDescent="0.25">
      <c r="A51" s="1"/>
      <c r="B51" s="1"/>
      <c r="HU51"/>
      <c r="HY51" s="3"/>
      <c r="IF51" s="5"/>
    </row>
    <row r="52" spans="1:267" x14ac:dyDescent="0.25">
      <c r="A52" s="1"/>
      <c r="B52" s="1"/>
      <c r="HU52"/>
      <c r="HY52" s="3"/>
      <c r="IF52" s="5"/>
      <c r="IG52" s="11" t="str">
        <f>IG2</f>
        <v>Cust &lt;50 FPL</v>
      </c>
      <c r="IK52" s="11" t="str">
        <f t="shared" ref="IK52:IM52" si="18">IK2</f>
        <v>Cust &lt;100 FPL</v>
      </c>
      <c r="IL52" s="11" t="str">
        <f t="shared" si="18"/>
        <v>Cust &lt;150 FPL</v>
      </c>
      <c r="IM52" s="11" t="str">
        <f t="shared" si="18"/>
        <v>Cust &lt;200 FPL</v>
      </c>
      <c r="IN52" s="13" t="str">
        <f>IN2</f>
        <v>TAP Pct &lt;100</v>
      </c>
      <c r="IO52" s="13" t="str">
        <f t="shared" ref="IO52:IP52" si="19">IO2</f>
        <v>TAP Pct &lt;150</v>
      </c>
      <c r="IP52" s="13" t="str">
        <f t="shared" si="19"/>
        <v>TAP Pct &lt;200</v>
      </c>
    </row>
    <row r="53" spans="1:267" x14ac:dyDescent="0.25">
      <c r="A53" s="1"/>
      <c r="B53" s="1"/>
      <c r="HH53">
        <f>SUM(HH3:HH50)</f>
        <v>1608383</v>
      </c>
      <c r="HI53">
        <f t="shared" ref="HI53:HU53" si="20">SUM(HI3:HI50)</f>
        <v>171789</v>
      </c>
      <c r="HJ53">
        <f t="shared" si="20"/>
        <v>185992</v>
      </c>
      <c r="HK53">
        <f t="shared" si="20"/>
        <v>77753</v>
      </c>
      <c r="HL53">
        <f t="shared" si="20"/>
        <v>82634</v>
      </c>
      <c r="HM53">
        <f t="shared" si="20"/>
        <v>108277</v>
      </c>
      <c r="HN53">
        <f t="shared" si="20"/>
        <v>42233</v>
      </c>
      <c r="HO53">
        <f t="shared" si="20"/>
        <v>939705</v>
      </c>
      <c r="HQ53">
        <f t="shared" si="20"/>
        <v>498360</v>
      </c>
      <c r="HR53">
        <f t="shared" si="20"/>
        <v>10257</v>
      </c>
      <c r="HS53">
        <f t="shared" si="20"/>
        <v>4424</v>
      </c>
      <c r="HT53">
        <f t="shared" si="20"/>
        <v>18035</v>
      </c>
      <c r="HU53">
        <f t="shared" si="20"/>
        <v>5007</v>
      </c>
      <c r="HY53" s="3"/>
      <c r="IF53" s="5"/>
      <c r="IG53" s="11">
        <f>SUM(IG3:IG50)</f>
        <v>56110</v>
      </c>
      <c r="IK53" s="11">
        <f t="shared" ref="IK53:IM53" si="21">SUM(IK3:IK50)</f>
        <v>117101</v>
      </c>
      <c r="IL53" s="11">
        <f t="shared" si="21"/>
        <v>169598</v>
      </c>
      <c r="IM53" s="11">
        <f t="shared" si="21"/>
        <v>218294</v>
      </c>
      <c r="IN53" s="15">
        <f t="shared" ref="IN53" si="22">IF(IK53&gt;0,HR53/IK53,"NA")</f>
        <v>8.7591053876568084E-2</v>
      </c>
      <c r="IO53" s="15">
        <f t="shared" ref="IO53" si="23">IF(IK53&gt;0,HR53/IK53,"NA")</f>
        <v>8.7591053876568084E-2</v>
      </c>
      <c r="IP53" s="15">
        <f t="shared" ref="IP53" si="24">IF(IK53&gt;0,HR53/IM53,"NA")</f>
        <v>4.6987090804144871E-2</v>
      </c>
    </row>
    <row r="54" spans="1:267" x14ac:dyDescent="0.25">
      <c r="A54" s="1"/>
      <c r="B54" s="1"/>
    </row>
    <row r="55" spans="1:267" x14ac:dyDescent="0.25">
      <c r="A55" s="1"/>
      <c r="B55" s="1"/>
    </row>
  </sheetData>
  <autoFilter ref="C1:IF50"/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496</v>
      </c>
    </row>
    <row r="2" spans="1:1" x14ac:dyDescent="0.25">
      <c r="A2" s="1">
        <v>19100</v>
      </c>
    </row>
    <row r="3" spans="1:1" x14ac:dyDescent="0.25">
      <c r="A3" s="1">
        <v>19101</v>
      </c>
    </row>
    <row r="4" spans="1:1" x14ac:dyDescent="0.25">
      <c r="A4" s="1">
        <v>19112</v>
      </c>
    </row>
    <row r="5" spans="1:1" x14ac:dyDescent="0.25">
      <c r="A5" s="1">
        <v>19117</v>
      </c>
    </row>
    <row r="6" spans="1:1" x14ac:dyDescent="0.25">
      <c r="A6" s="1">
        <v>19155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B15" sqref="B15"/>
    </sheetView>
  </sheetViews>
  <sheetFormatPr defaultRowHeight="15" x14ac:dyDescent="0.25"/>
  <sheetData>
    <row r="4" spans="1:3" x14ac:dyDescent="0.25">
      <c r="A4" t="s">
        <v>508</v>
      </c>
      <c r="C4" t="s">
        <v>509</v>
      </c>
    </row>
    <row r="5" spans="1:3" x14ac:dyDescent="0.25">
      <c r="A5">
        <v>1</v>
      </c>
      <c r="B5" s="18">
        <v>12880</v>
      </c>
      <c r="C5" s="18">
        <f>B6-B5</f>
        <v>4540</v>
      </c>
    </row>
    <row r="6" spans="1:3" x14ac:dyDescent="0.25">
      <c r="A6">
        <v>2</v>
      </c>
      <c r="B6" s="18">
        <v>17420</v>
      </c>
      <c r="C6" s="18">
        <f>B7-B6</f>
        <v>4540</v>
      </c>
    </row>
    <row r="7" spans="1:3" x14ac:dyDescent="0.25">
      <c r="A7">
        <v>3</v>
      </c>
      <c r="B7" s="18">
        <v>21960</v>
      </c>
      <c r="C7" s="18">
        <f>B8-B7</f>
        <v>4540</v>
      </c>
    </row>
    <row r="8" spans="1:3" x14ac:dyDescent="0.25">
      <c r="A8">
        <v>4</v>
      </c>
      <c r="B8" s="18">
        <v>26500</v>
      </c>
      <c r="C8" s="18"/>
    </row>
    <row r="11" spans="1:3" x14ac:dyDescent="0.25">
      <c r="A11" t="s">
        <v>521</v>
      </c>
    </row>
    <row r="12" spans="1:3" x14ac:dyDescent="0.25">
      <c r="A12" t="s">
        <v>522</v>
      </c>
      <c r="B12" s="29">
        <v>69.31</v>
      </c>
    </row>
    <row r="13" spans="1:3" x14ac:dyDescent="0.25">
      <c r="A13">
        <v>2023</v>
      </c>
      <c r="B13" s="29">
        <v>77.47</v>
      </c>
    </row>
    <row r="14" spans="1:3" x14ac:dyDescent="0.25">
      <c r="A14">
        <v>2024</v>
      </c>
      <c r="B14" s="29">
        <v>83.92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A4" sqref="A4:B4"/>
    </sheetView>
  </sheetViews>
  <sheetFormatPr defaultRowHeight="15" x14ac:dyDescent="0.25"/>
  <cols>
    <col min="1" max="1" width="13.140625" bestFit="1" customWidth="1"/>
    <col min="2" max="2" width="23.28515625" bestFit="1" customWidth="1"/>
    <col min="3" max="3" width="25.85546875" bestFit="1" customWidth="1"/>
  </cols>
  <sheetData>
    <row r="3" spans="1:3" x14ac:dyDescent="0.25">
      <c r="A3" s="9" t="s">
        <v>493</v>
      </c>
      <c r="B3" t="s">
        <v>549</v>
      </c>
      <c r="C3" t="s">
        <v>553</v>
      </c>
    </row>
    <row r="4" spans="1:3" x14ac:dyDescent="0.25">
      <c r="A4" s="10" t="s">
        <v>547</v>
      </c>
      <c r="B4" s="31">
        <v>48437</v>
      </c>
      <c r="C4" s="31">
        <v>43</v>
      </c>
    </row>
    <row r="5" spans="1:3" x14ac:dyDescent="0.25">
      <c r="A5" s="10" t="s">
        <v>548</v>
      </c>
      <c r="B5" s="31">
        <v>254</v>
      </c>
      <c r="C5" s="31">
        <v>5</v>
      </c>
    </row>
    <row r="6" spans="1:3" x14ac:dyDescent="0.25">
      <c r="A6" s="10" t="s">
        <v>494</v>
      </c>
      <c r="B6" s="31">
        <v>48691</v>
      </c>
      <c r="C6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A4" sqref="A4:B4"/>
    </sheetView>
  </sheetViews>
  <sheetFormatPr defaultRowHeight="15" x14ac:dyDescent="0.25"/>
  <cols>
    <col min="1" max="1" width="13.140625" bestFit="1" customWidth="1"/>
    <col min="2" max="2" width="23.28515625" bestFit="1" customWidth="1"/>
    <col min="3" max="3" width="25.85546875" bestFit="1" customWidth="1"/>
  </cols>
  <sheetData>
    <row r="3" spans="1:3" x14ac:dyDescent="0.25">
      <c r="A3" s="9" t="s">
        <v>493</v>
      </c>
      <c r="B3" t="s">
        <v>549</v>
      </c>
      <c r="C3" t="s">
        <v>553</v>
      </c>
    </row>
    <row r="4" spans="1:3" x14ac:dyDescent="0.25">
      <c r="A4" s="30" t="s">
        <v>547</v>
      </c>
      <c r="B4" s="31">
        <v>48668</v>
      </c>
      <c r="C4" s="31">
        <v>46</v>
      </c>
    </row>
    <row r="5" spans="1:3" x14ac:dyDescent="0.25">
      <c r="A5" s="30" t="s">
        <v>548</v>
      </c>
      <c r="B5" s="31">
        <v>23</v>
      </c>
      <c r="C5" s="31">
        <v>2</v>
      </c>
    </row>
    <row r="6" spans="1:3" x14ac:dyDescent="0.25">
      <c r="A6" s="30" t="s">
        <v>494</v>
      </c>
      <c r="B6" s="31">
        <v>48691</v>
      </c>
      <c r="C6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B4" sqref="A4:B4"/>
    </sheetView>
  </sheetViews>
  <sheetFormatPr defaultRowHeight="15" x14ac:dyDescent="0.25"/>
  <cols>
    <col min="1" max="1" width="13.140625" bestFit="1" customWidth="1"/>
    <col min="2" max="2" width="22.42578125" bestFit="1" customWidth="1"/>
    <col min="3" max="3" width="24.85546875" bestFit="1" customWidth="1"/>
  </cols>
  <sheetData>
    <row r="3" spans="1:3" x14ac:dyDescent="0.25">
      <c r="A3" s="9" t="s">
        <v>493</v>
      </c>
      <c r="B3" t="s">
        <v>546</v>
      </c>
      <c r="C3" t="s">
        <v>552</v>
      </c>
    </row>
    <row r="4" spans="1:3" x14ac:dyDescent="0.25">
      <c r="A4" s="10" t="s">
        <v>548</v>
      </c>
      <c r="B4" s="31">
        <v>26308</v>
      </c>
      <c r="C4" s="31">
        <v>21</v>
      </c>
    </row>
    <row r="5" spans="1:3" x14ac:dyDescent="0.25">
      <c r="A5" s="10" t="s">
        <v>540</v>
      </c>
      <c r="B5" s="31">
        <v>26173</v>
      </c>
      <c r="C5" s="31">
        <v>25</v>
      </c>
    </row>
    <row r="6" spans="1:3" x14ac:dyDescent="0.25">
      <c r="A6" s="10" t="s">
        <v>536</v>
      </c>
      <c r="B6" s="31">
        <v>18</v>
      </c>
      <c r="C6" s="31">
        <v>2</v>
      </c>
    </row>
    <row r="7" spans="1:3" x14ac:dyDescent="0.25">
      <c r="A7" s="10" t="s">
        <v>494</v>
      </c>
      <c r="B7" s="31">
        <v>52499</v>
      </c>
      <c r="C7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A4" sqref="A4:B4"/>
    </sheetView>
  </sheetViews>
  <sheetFormatPr defaultRowHeight="15" x14ac:dyDescent="0.25"/>
  <cols>
    <col min="1" max="1" width="13.140625" bestFit="1" customWidth="1"/>
    <col min="2" max="2" width="22.42578125" bestFit="1" customWidth="1"/>
    <col min="3" max="3" width="24.85546875" bestFit="1" customWidth="1"/>
  </cols>
  <sheetData>
    <row r="3" spans="1:3" x14ac:dyDescent="0.25">
      <c r="A3" s="9" t="s">
        <v>493</v>
      </c>
      <c r="B3" t="s">
        <v>546</v>
      </c>
      <c r="C3" t="s">
        <v>552</v>
      </c>
    </row>
    <row r="4" spans="1:3" x14ac:dyDescent="0.25">
      <c r="A4" s="10" t="s">
        <v>548</v>
      </c>
      <c r="B4" s="31">
        <v>51742</v>
      </c>
      <c r="C4" s="31">
        <v>41</v>
      </c>
    </row>
    <row r="5" spans="1:3" x14ac:dyDescent="0.25">
      <c r="A5" s="10" t="s">
        <v>540</v>
      </c>
      <c r="B5" s="31">
        <v>757</v>
      </c>
      <c r="C5" s="31">
        <v>7</v>
      </c>
    </row>
    <row r="6" spans="1:3" x14ac:dyDescent="0.25">
      <c r="A6" s="10" t="s">
        <v>494</v>
      </c>
      <c r="B6" s="31">
        <v>52499</v>
      </c>
      <c r="C6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B6" sqref="B6"/>
    </sheetView>
  </sheetViews>
  <sheetFormatPr defaultRowHeight="15" x14ac:dyDescent="0.25"/>
  <cols>
    <col min="1" max="1" width="13.140625" bestFit="1" customWidth="1"/>
    <col min="2" max="2" width="22.42578125" bestFit="1" customWidth="1"/>
    <col min="3" max="3" width="24.85546875" bestFit="1" customWidth="1"/>
  </cols>
  <sheetData>
    <row r="3" spans="1:3" x14ac:dyDescent="0.25">
      <c r="A3" s="9" t="s">
        <v>493</v>
      </c>
      <c r="B3" t="s">
        <v>546</v>
      </c>
      <c r="C3" t="s">
        <v>552</v>
      </c>
    </row>
    <row r="4" spans="1:3" x14ac:dyDescent="0.25">
      <c r="A4" s="30" t="s">
        <v>547</v>
      </c>
      <c r="B4" s="31">
        <v>557</v>
      </c>
      <c r="C4" s="31">
        <v>1</v>
      </c>
    </row>
    <row r="5" spans="1:3" x14ac:dyDescent="0.25">
      <c r="A5" s="30" t="s">
        <v>548</v>
      </c>
      <c r="B5" s="31">
        <v>51838</v>
      </c>
      <c r="C5" s="31">
        <v>44</v>
      </c>
    </row>
    <row r="6" spans="1:3" x14ac:dyDescent="0.25">
      <c r="A6" s="30" t="s">
        <v>540</v>
      </c>
      <c r="B6" s="31">
        <v>104</v>
      </c>
      <c r="C6" s="31">
        <v>3</v>
      </c>
    </row>
    <row r="7" spans="1:3" x14ac:dyDescent="0.25">
      <c r="A7" s="30" t="s">
        <v>494</v>
      </c>
      <c r="B7" s="31">
        <v>52499</v>
      </c>
      <c r="C7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4" sqref="A4:B4"/>
    </sheetView>
  </sheetViews>
  <sheetFormatPr defaultRowHeight="15" x14ac:dyDescent="0.25"/>
  <cols>
    <col min="1" max="1" width="13.140625" bestFit="1" customWidth="1"/>
    <col min="2" max="2" width="21.42578125" bestFit="1" customWidth="1"/>
    <col min="3" max="3" width="23.85546875" bestFit="1" customWidth="1"/>
  </cols>
  <sheetData>
    <row r="3" spans="1:3" x14ac:dyDescent="0.25">
      <c r="A3" s="9" t="s">
        <v>493</v>
      </c>
      <c r="B3" t="s">
        <v>545</v>
      </c>
      <c r="C3" t="s">
        <v>551</v>
      </c>
    </row>
    <row r="4" spans="1:3" x14ac:dyDescent="0.25">
      <c r="A4" s="10" t="s">
        <v>536</v>
      </c>
      <c r="B4" s="31">
        <v>466</v>
      </c>
      <c r="C4" s="31">
        <v>1</v>
      </c>
    </row>
    <row r="5" spans="1:3" x14ac:dyDescent="0.25">
      <c r="A5" s="10" t="s">
        <v>537</v>
      </c>
      <c r="B5" s="31">
        <v>47936</v>
      </c>
      <c r="C5" s="31">
        <v>29</v>
      </c>
    </row>
    <row r="6" spans="1:3" x14ac:dyDescent="0.25">
      <c r="A6" s="10" t="s">
        <v>538</v>
      </c>
      <c r="B6" s="31">
        <v>12485</v>
      </c>
      <c r="C6" s="31">
        <v>15</v>
      </c>
    </row>
    <row r="7" spans="1:3" x14ac:dyDescent="0.25">
      <c r="A7" s="10" t="s">
        <v>539</v>
      </c>
      <c r="B7" s="31">
        <v>104</v>
      </c>
      <c r="C7" s="31">
        <v>3</v>
      </c>
    </row>
    <row r="8" spans="1:3" x14ac:dyDescent="0.25">
      <c r="A8" s="10" t="s">
        <v>494</v>
      </c>
      <c r="B8" s="31">
        <v>60991</v>
      </c>
      <c r="C8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4" sqref="A4:B4"/>
    </sheetView>
  </sheetViews>
  <sheetFormatPr defaultRowHeight="15" x14ac:dyDescent="0.25"/>
  <cols>
    <col min="1" max="1" width="13.140625" bestFit="1" customWidth="1"/>
    <col min="2" max="2" width="21.42578125" bestFit="1" customWidth="1"/>
    <col min="3" max="3" width="23.85546875" bestFit="1" customWidth="1"/>
  </cols>
  <sheetData>
    <row r="3" spans="1:3" x14ac:dyDescent="0.25">
      <c r="A3" s="9" t="s">
        <v>493</v>
      </c>
      <c r="B3" t="s">
        <v>545</v>
      </c>
      <c r="C3" t="s">
        <v>551</v>
      </c>
    </row>
    <row r="4" spans="1:3" x14ac:dyDescent="0.25">
      <c r="A4" s="10" t="s">
        <v>536</v>
      </c>
      <c r="B4" s="31">
        <v>16225</v>
      </c>
      <c r="C4" s="31">
        <v>10</v>
      </c>
    </row>
    <row r="5" spans="1:3" x14ac:dyDescent="0.25">
      <c r="A5" s="10" t="s">
        <v>537</v>
      </c>
      <c r="B5" s="31">
        <v>44467</v>
      </c>
      <c r="C5" s="31">
        <v>33</v>
      </c>
    </row>
    <row r="6" spans="1:3" x14ac:dyDescent="0.25">
      <c r="A6" s="10" t="s">
        <v>538</v>
      </c>
      <c r="B6" s="31">
        <v>294</v>
      </c>
      <c r="C6" s="31">
        <v>4</v>
      </c>
    </row>
    <row r="7" spans="1:3" x14ac:dyDescent="0.25">
      <c r="A7" s="10" t="s">
        <v>539</v>
      </c>
      <c r="B7" s="31">
        <v>5</v>
      </c>
      <c r="C7" s="31">
        <v>1</v>
      </c>
    </row>
    <row r="8" spans="1:3" x14ac:dyDescent="0.25">
      <c r="A8" s="10" t="s">
        <v>494</v>
      </c>
      <c r="B8" s="31">
        <v>60991</v>
      </c>
      <c r="C8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7" sqref="A7"/>
    </sheetView>
  </sheetViews>
  <sheetFormatPr defaultRowHeight="15" x14ac:dyDescent="0.25"/>
  <cols>
    <col min="1" max="1" width="13.140625" bestFit="1" customWidth="1"/>
    <col min="2" max="2" width="21.42578125" bestFit="1" customWidth="1"/>
    <col min="3" max="3" width="23.85546875" bestFit="1" customWidth="1"/>
  </cols>
  <sheetData>
    <row r="3" spans="1:3" x14ac:dyDescent="0.25">
      <c r="A3" s="9" t="s">
        <v>493</v>
      </c>
      <c r="B3" t="s">
        <v>545</v>
      </c>
      <c r="C3" t="s">
        <v>551</v>
      </c>
    </row>
    <row r="4" spans="1:3" x14ac:dyDescent="0.25">
      <c r="A4" s="30" t="s">
        <v>540</v>
      </c>
      <c r="B4" s="31">
        <v>466</v>
      </c>
      <c r="C4" s="31">
        <v>1</v>
      </c>
    </row>
    <row r="5" spans="1:3" x14ac:dyDescent="0.25">
      <c r="A5" s="30" t="s">
        <v>536</v>
      </c>
      <c r="B5" s="31">
        <v>59782</v>
      </c>
      <c r="C5" s="31">
        <v>40</v>
      </c>
    </row>
    <row r="6" spans="1:3" x14ac:dyDescent="0.25">
      <c r="A6" s="30" t="s">
        <v>537</v>
      </c>
      <c r="B6" s="31">
        <v>718</v>
      </c>
      <c r="C6" s="31">
        <v>5</v>
      </c>
    </row>
    <row r="7" spans="1:3" x14ac:dyDescent="0.25">
      <c r="A7" s="30" t="s">
        <v>538</v>
      </c>
      <c r="B7" s="31">
        <v>25</v>
      </c>
      <c r="C7" s="31">
        <v>2</v>
      </c>
    </row>
    <row r="8" spans="1:3" x14ac:dyDescent="0.25">
      <c r="A8" s="30" t="s">
        <v>494</v>
      </c>
      <c r="B8" s="31">
        <v>60991</v>
      </c>
      <c r="C8" s="31">
        <v>48</v>
      </c>
    </row>
  </sheetData>
  <pageMargins left="0.7" right="0.7" top="0.75" bottom="0.75" header="0.3" footer="0.3"/>
  <pageSetup orientation="portrait" horizontalDpi="4294967295" verticalDpi="4294967295" r:id="rId2"/>
  <headerFooter>
    <oddFooter>&amp;RPage &amp;P
&amp;A
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2024 PIP 150-200</vt:lpstr>
      <vt:lpstr>2023 PIP 150-200</vt:lpstr>
      <vt:lpstr>Curr PIP 150-200 FPL</vt:lpstr>
      <vt:lpstr>2024 PIP 100-150</vt:lpstr>
      <vt:lpstr>2023 PIP 100-150</vt:lpstr>
      <vt:lpstr>Curr PIP 100-150 FPL</vt:lpstr>
      <vt:lpstr>2024 PIP 50-100</vt:lpstr>
      <vt:lpstr>2023 PIP 50-100</vt:lpstr>
      <vt:lpstr>Curr PIP 50-100 FPL</vt:lpstr>
      <vt:lpstr>2024 PIP 0-50 </vt:lpstr>
      <vt:lpstr>2023 PIP 0-50 </vt:lpstr>
      <vt:lpstr>Current PIP 0-50</vt:lpstr>
      <vt:lpstr>PWD zips</vt:lpstr>
      <vt:lpstr>Zip exclusions</vt:lpstr>
      <vt:lpstr>Input data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2023-03-31T17:18:35Z</cp:lastPrinted>
  <dcterms:created xsi:type="dcterms:W3CDTF">2023-03-12T19:20:47Z</dcterms:created>
  <dcterms:modified xsi:type="dcterms:W3CDTF">2023-04-22T20:26:36Z</dcterms:modified>
</cp:coreProperties>
</file>