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4 to FY 2025 Rate Proceeding/General Rate Proceeding Discovery/PA-Set-IV/"/>
    </mc:Choice>
  </mc:AlternateContent>
  <xr:revisionPtr revIDLastSave="11" documentId="8_{61B43B84-574B-4D9C-BAE3-E2AA5DCAA4EA}" xr6:coauthVersionLast="47" xr6:coauthVersionMax="47" xr10:uidLastSave="{8E1CE681-DB8B-446F-8A03-2066A9C62DB0}"/>
  <bookViews>
    <workbookView xWindow="28680" yWindow="-120" windowWidth="29040" windowHeight="15840" xr2:uid="{316F35DF-E8CC-40F1-92D3-1F2A511576E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32" i="1" s="1"/>
  <c r="C22" i="1"/>
  <c r="C24" i="1" s="1"/>
  <c r="D8" i="1"/>
  <c r="D10" i="1" s="1"/>
  <c r="D30" i="1" s="1"/>
  <c r="C30" i="1" l="1"/>
  <c r="C32" i="1"/>
  <c r="D24" i="1"/>
  <c r="D28" i="1" s="1"/>
  <c r="C27" i="1"/>
  <c r="C28" i="1"/>
  <c r="D27" i="1" l="1"/>
  <c r="D34" i="1"/>
  <c r="C34" i="1"/>
  <c r="D36" i="1" l="1"/>
</calcChain>
</file>

<file path=xl/sharedStrings.xml><?xml version="1.0" encoding="utf-8"?>
<sst xmlns="http://schemas.openxmlformats.org/spreadsheetml/2006/main" count="36" uniqueCount="31">
  <si>
    <t>Adjusted</t>
  </si>
  <si>
    <t>Existing Rates</t>
  </si>
  <si>
    <t>Description</t>
  </si>
  <si>
    <t>FY 2023</t>
  </si>
  <si>
    <t>FY 2024</t>
  </si>
  <si>
    <t>Existing Rate References (2021 Rate Case Workpapers)</t>
  </si>
  <si>
    <t>LTCP Infrastructure</t>
  </si>
  <si>
    <t>PWD Exhibit 6 - SCOS, SPLANT-12 (page 535)</t>
  </si>
  <si>
    <t>LTCP O&amp;M</t>
  </si>
  <si>
    <t>PWD Exhibit 6 - SCOS, SPTALLO-28 (page 570)</t>
  </si>
  <si>
    <t>SMIP/GARP Amortization</t>
  </si>
  <si>
    <t>LTCP Allocations</t>
  </si>
  <si>
    <t>Abington</t>
  </si>
  <si>
    <t>Cheltenham</t>
  </si>
  <si>
    <t>PWD Exhibit 6 - SCOS, SPTALLO-29 (page 571)</t>
  </si>
  <si>
    <t>Lower Moreland</t>
  </si>
  <si>
    <t>PWD Exhibit 6 - SCOS, SPTALLO-31 (page 573)</t>
  </si>
  <si>
    <t>Lower Southampton</t>
  </si>
  <si>
    <t>PWD Exhibit 6 - SCOS, SPTALLO-32 (page 574)</t>
  </si>
  <si>
    <t>Springfield</t>
  </si>
  <si>
    <t>PWD Exhibit 6 - SCOS, SPTALLO-33 (page 575)</t>
  </si>
  <si>
    <t>DELCORA</t>
  </si>
  <si>
    <t>PWD Exhibit 6 - SCOS, SPTALLO-38 (page 580)</t>
  </si>
  <si>
    <t>Total Allocation</t>
  </si>
  <si>
    <t>Allocated Rate Base</t>
  </si>
  <si>
    <t>Allocated Annual Costs</t>
  </si>
  <si>
    <t>Rate of Return</t>
  </si>
  <si>
    <t>Depreciation</t>
  </si>
  <si>
    <t>Total</t>
  </si>
  <si>
    <t>Difference</t>
  </si>
  <si>
    <t>Note:  Revised the LTCP Allocations per Response Attachment PA-IV-3A.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</si>
</sst>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798CE-68C6-4179-BB86-EA270FB5656E}">
  <dimension ref="B2:E39"/>
  <sheetViews>
    <sheetView tabSelected="1" workbookViewId="0">
      <selection activeCell="B39" sqref="B39"/>
    </sheetView>
  </sheetViews>
  <sheetFormatPr defaultRowHeight="14.45"/>
  <cols>
    <col min="2" max="2" width="22.42578125" bestFit="1" customWidth="1"/>
    <col min="3" max="3" width="14.5703125" bestFit="1" customWidth="1"/>
    <col min="4" max="4" width="13.7109375" bestFit="1" customWidth="1"/>
    <col min="5" max="5" width="36.42578125" customWidth="1"/>
  </cols>
  <sheetData>
    <row r="2" spans="2:5">
      <c r="D2" s="5" t="s">
        <v>0</v>
      </c>
    </row>
    <row r="3" spans="2:5">
      <c r="C3" s="6" t="s">
        <v>1</v>
      </c>
      <c r="D3" s="6" t="s">
        <v>1</v>
      </c>
    </row>
    <row r="4" spans="2:5">
      <c r="B4" t="s">
        <v>2</v>
      </c>
      <c r="C4" s="5" t="s">
        <v>3</v>
      </c>
      <c r="D4" s="5" t="s">
        <v>4</v>
      </c>
      <c r="E4" t="s">
        <v>5</v>
      </c>
    </row>
    <row r="8" spans="2:5">
      <c r="B8" t="s">
        <v>6</v>
      </c>
      <c r="C8" s="1">
        <v>133491709</v>
      </c>
      <c r="D8" s="2">
        <f>+C8</f>
        <v>133491709</v>
      </c>
      <c r="E8" t="s">
        <v>7</v>
      </c>
    </row>
    <row r="9" spans="2:5">
      <c r="C9" s="1"/>
      <c r="D9" s="2"/>
    </row>
    <row r="10" spans="2:5">
      <c r="B10" t="s">
        <v>8</v>
      </c>
      <c r="C10" s="1">
        <v>4672220</v>
      </c>
      <c r="D10" s="1">
        <f>+D8*0.035</f>
        <v>4672209.8150000004</v>
      </c>
      <c r="E10" t="s">
        <v>9</v>
      </c>
    </row>
    <row r="11" spans="2:5">
      <c r="C11" s="1"/>
      <c r="D11" s="2"/>
    </row>
    <row r="12" spans="2:5">
      <c r="B12" t="s">
        <v>10</v>
      </c>
      <c r="C12" s="1">
        <v>5683453</v>
      </c>
      <c r="D12" s="1">
        <v>5683453</v>
      </c>
      <c r="E12" t="s">
        <v>9</v>
      </c>
    </row>
    <row r="14" spans="2:5">
      <c r="B14" s="4" t="s">
        <v>11</v>
      </c>
    </row>
    <row r="15" spans="2:5">
      <c r="B15" t="s">
        <v>12</v>
      </c>
      <c r="C15" s="3">
        <v>5.8240000000000002E-3</v>
      </c>
      <c r="D15" s="3">
        <v>1E-3</v>
      </c>
      <c r="E15" t="s">
        <v>9</v>
      </c>
    </row>
    <row r="16" spans="2:5">
      <c r="B16" t="s">
        <v>13</v>
      </c>
      <c r="C16" s="3">
        <v>2.4280050000000001E-2</v>
      </c>
      <c r="D16" s="3">
        <v>1.12E-2</v>
      </c>
      <c r="E16" t="s">
        <v>14</v>
      </c>
    </row>
    <row r="17" spans="2:5">
      <c r="B17" t="s">
        <v>15</v>
      </c>
      <c r="C17" s="3">
        <v>3.5883E-3</v>
      </c>
      <c r="D17" s="3">
        <v>5.9999999999999995E-4</v>
      </c>
      <c r="E17" t="s">
        <v>16</v>
      </c>
    </row>
    <row r="18" spans="2:5">
      <c r="B18" t="s">
        <v>17</v>
      </c>
      <c r="C18" s="3">
        <v>9.6317E-3</v>
      </c>
      <c r="D18" s="3">
        <v>1.6000000000000001E-3</v>
      </c>
      <c r="E18" t="s">
        <v>18</v>
      </c>
    </row>
    <row r="19" spans="2:5">
      <c r="B19" t="s">
        <v>19</v>
      </c>
      <c r="C19" s="3">
        <v>7.9319999999999998E-3</v>
      </c>
      <c r="D19" s="3">
        <v>2.7000000000000001E-3</v>
      </c>
      <c r="E19" t="s">
        <v>20</v>
      </c>
    </row>
    <row r="20" spans="2:5">
      <c r="B20" t="s">
        <v>21</v>
      </c>
      <c r="C20" s="3">
        <v>9.4428700000000004E-2</v>
      </c>
      <c r="D20" s="3">
        <v>2.0999999999999999E-3</v>
      </c>
      <c r="E20" t="s">
        <v>22</v>
      </c>
    </row>
    <row r="22" spans="2:5">
      <c r="B22" t="s">
        <v>23</v>
      </c>
      <c r="C22" s="3">
        <f>SUM(C15:C21)</f>
        <v>0.14568475</v>
      </c>
      <c r="D22" s="3">
        <f>SUM(D15:D21)</f>
        <v>1.9200000000000002E-2</v>
      </c>
    </row>
    <row r="24" spans="2:5">
      <c r="B24" t="s">
        <v>24</v>
      </c>
      <c r="C24" s="1">
        <f>+C22*C8</f>
        <v>19447706.252737749</v>
      </c>
      <c r="D24" s="1">
        <f>+D22*D8</f>
        <v>2563040.8128000004</v>
      </c>
    </row>
    <row r="26" spans="2:5">
      <c r="B26" s="4" t="s">
        <v>25</v>
      </c>
    </row>
    <row r="27" spans="2:5">
      <c r="B27" t="s">
        <v>26</v>
      </c>
      <c r="C27" s="1">
        <f>+C24*0.075</f>
        <v>1458577.9689553312</v>
      </c>
      <c r="D27" s="1">
        <f>+D24*0.075</f>
        <v>192228.06096000003</v>
      </c>
    </row>
    <row r="28" spans="2:5">
      <c r="B28" t="s">
        <v>27</v>
      </c>
      <c r="C28" s="1">
        <f>+C24*0.02</f>
        <v>388954.12505475502</v>
      </c>
      <c r="D28" s="1">
        <f>+D24*0.02</f>
        <v>51260.816256000013</v>
      </c>
    </row>
    <row r="30" spans="2:5">
      <c r="B30" t="s">
        <v>8</v>
      </c>
      <c r="C30" s="1">
        <f>+C10*C22</f>
        <v>680671.20264499995</v>
      </c>
      <c r="D30" s="1">
        <f>+D10*D22</f>
        <v>89706.428448000021</v>
      </c>
    </row>
    <row r="32" spans="2:5">
      <c r="B32" t="s">
        <v>10</v>
      </c>
      <c r="C32" s="1">
        <f>+C12*C22</f>
        <v>827992.42944175005</v>
      </c>
      <c r="D32" s="1">
        <f>+D12*D22</f>
        <v>109122.29760000001</v>
      </c>
    </row>
    <row r="34" spans="2:4">
      <c r="B34" t="s">
        <v>28</v>
      </c>
      <c r="C34" s="2">
        <f>SUM(C27:C33)</f>
        <v>3356195.7260968364</v>
      </c>
      <c r="D34" s="2">
        <f>SUM(D27:D33)</f>
        <v>442317.60326400009</v>
      </c>
    </row>
    <row r="36" spans="2:4">
      <c r="B36" t="s">
        <v>29</v>
      </c>
      <c r="D36" s="2">
        <f>+D34-C34</f>
        <v>-2913878.1228328361</v>
      </c>
    </row>
    <row r="39" spans="2:4">
      <c r="B39" t="s">
        <v>30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7EC8AF-0571-4CF7-841D-217547545533}"/>
</file>

<file path=customXml/itemProps2.xml><?xml version="1.0" encoding="utf-8"?>
<ds:datastoreItem xmlns:ds="http://schemas.openxmlformats.org/officeDocument/2006/customXml" ds:itemID="{F11E680F-A7C8-4E02-80C4-573CF9612A4A}"/>
</file>

<file path=customXml/itemProps3.xml><?xml version="1.0" encoding="utf-8"?>
<ds:datastoreItem xmlns:ds="http://schemas.openxmlformats.org/officeDocument/2006/customXml" ds:itemID="{3646ED5B-E902-4313-867B-2B676956F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BV</dc:creator>
  <cp:keywords/>
  <dc:description/>
  <cp:lastModifiedBy>Merritt, Brian L.</cp:lastModifiedBy>
  <cp:revision/>
  <dcterms:created xsi:type="dcterms:W3CDTF">2023-03-01T20:47:41Z</dcterms:created>
  <dcterms:modified xsi:type="dcterms:W3CDTF">2023-03-09T14:12:58Z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