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4 to FY 2025 Rate Proceeding/General Rate Proceeding Discovery/PA-Set-IV/"/>
    </mc:Choice>
  </mc:AlternateContent>
  <xr:revisionPtr revIDLastSave="41" documentId="13_ncr:1_{EBC5DDB3-AB02-42C3-AF3F-727B0D2A1D84}" xr6:coauthVersionLast="47" xr6:coauthVersionMax="47" xr10:uidLastSave="{7AC44192-E03A-4DE2-BE45-BDAF42508F1B}"/>
  <bookViews>
    <workbookView xWindow="28680" yWindow="-120" windowWidth="29040" windowHeight="15840" firstSheet="1" activeTab="1" xr2:uid="{0F313092-A13B-4E68-A06A-1F1F5B3ABF7A}"/>
  </bookViews>
  <sheets>
    <sheet name="Water" sheetId="1" r:id="rId1"/>
    <sheet name="Wastewat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K28" i="1"/>
  <c r="J28" i="1"/>
  <c r="N25" i="1"/>
  <c r="M25" i="1"/>
  <c r="K25" i="1"/>
  <c r="J25" i="1"/>
  <c r="N15" i="1"/>
  <c r="M15" i="1"/>
  <c r="K15" i="1"/>
  <c r="J15" i="1"/>
  <c r="O67" i="2"/>
  <c r="O65" i="2"/>
  <c r="O64" i="2"/>
  <c r="N67" i="2"/>
  <c r="N65" i="2"/>
  <c r="N64" i="2"/>
  <c r="L67" i="2"/>
  <c r="L65" i="2"/>
  <c r="L64" i="2"/>
  <c r="K67" i="2"/>
  <c r="K65" i="2"/>
  <c r="K64" i="2"/>
  <c r="O52" i="2"/>
  <c r="N52" i="2"/>
  <c r="L52" i="2"/>
  <c r="K52" i="2"/>
  <c r="O27" i="2"/>
  <c r="N27" i="2"/>
  <c r="L27" i="2"/>
  <c r="K27" i="2"/>
  <c r="O17" i="2"/>
  <c r="N17" i="2"/>
  <c r="L17" i="2"/>
  <c r="K17" i="2"/>
  <c r="H65" i="2"/>
  <c r="H64" i="2"/>
  <c r="G65" i="2"/>
  <c r="G64" i="2"/>
  <c r="E65" i="2"/>
  <c r="E64" i="2"/>
  <c r="D65" i="2"/>
  <c r="D64" i="2"/>
  <c r="G67" i="2" l="1"/>
  <c r="H67" i="2"/>
  <c r="D67" i="2"/>
  <c r="E67" i="2"/>
</calcChain>
</file>

<file path=xl/sharedStrings.xml><?xml version="1.0" encoding="utf-8"?>
<sst xmlns="http://schemas.openxmlformats.org/spreadsheetml/2006/main" count="89" uniqueCount="52">
  <si>
    <t xml:space="preserve">PROJECTED WATER RECEIPTS </t>
  </si>
  <si>
    <t>(in thousands of dollars)</t>
  </si>
  <si>
    <t>Table 3-7</t>
  </si>
  <si>
    <t>LINE</t>
  </si>
  <si>
    <t>Existing Rates</t>
  </si>
  <si>
    <t>Proposed Rates</t>
  </si>
  <si>
    <t>NO.</t>
  </si>
  <si>
    <t>DESCRIPTION</t>
  </si>
  <si>
    <t>Water System ($000s)</t>
  </si>
  <si>
    <t>Residential</t>
  </si>
  <si>
    <t>Senior Citizens</t>
  </si>
  <si>
    <t>Commercial</t>
  </si>
  <si>
    <t>Industrial</t>
  </si>
  <si>
    <t>Public Utilities</t>
  </si>
  <si>
    <t>Subtotal General Customers</t>
  </si>
  <si>
    <t>Housing Authority</t>
  </si>
  <si>
    <t>Charities and Schools</t>
  </si>
  <si>
    <t>Hospitals and Universities</t>
  </si>
  <si>
    <t>Hand Billed</t>
  </si>
  <si>
    <t>Scheduled (Flat Rate)</t>
  </si>
  <si>
    <t>Fire Protection</t>
  </si>
  <si>
    <t>Private</t>
  </si>
  <si>
    <t>Public</t>
  </si>
  <si>
    <t>Subtotal Retail Customers</t>
  </si>
  <si>
    <t>Aqua Pennsylvania</t>
  </si>
  <si>
    <t>Total Water System Sales</t>
  </si>
  <si>
    <t>Note:</t>
  </si>
  <si>
    <t>Tables developed using Finplan23_24.xls model file and proposed rate schedules.</t>
  </si>
  <si>
    <t>PROJECTED WASTEWATER RECEIPTS</t>
  </si>
  <si>
    <t>Table 6-11</t>
  </si>
  <si>
    <t>Sanitary Sewer ($000s)</t>
  </si>
  <si>
    <t>Sewer Only</t>
  </si>
  <si>
    <t>Groundwater</t>
  </si>
  <si>
    <t>Hospitals and University</t>
  </si>
  <si>
    <t>Scheduled</t>
  </si>
  <si>
    <t>Fire Service</t>
  </si>
  <si>
    <t>Wholesale</t>
  </si>
  <si>
    <t>Surcharge</t>
  </si>
  <si>
    <t>Subtotal Sanitary Sewer Receipts</t>
  </si>
  <si>
    <t>Table 6-12</t>
  </si>
  <si>
    <t>Stormwater ($000s)</t>
  </si>
  <si>
    <t>Non Discount</t>
  </si>
  <si>
    <t>Discount: Senior, Education &amp; Charities</t>
  </si>
  <si>
    <t>Discount PHA</t>
  </si>
  <si>
    <t>Non Residential</t>
  </si>
  <si>
    <t>Condominium</t>
  </si>
  <si>
    <t>Discount: Elderly, Education &amp; Charities</t>
  </si>
  <si>
    <t>Total Stormwater Receipts</t>
  </si>
  <si>
    <t>Wastewater System ($000s)</t>
  </si>
  <si>
    <t>Sanitary Sewer Receipts</t>
  </si>
  <si>
    <t>Stormwater Receipts</t>
  </si>
  <si>
    <t>Total Wastewater Service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</si>
</sst>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99D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9AD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AEFD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6" fillId="0" borderId="0">
      <alignment horizontal="centerContinuous"/>
    </xf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37" fontId="1" fillId="2" borderId="0" xfId="0" applyNumberFormat="1" applyFont="1" applyFill="1"/>
    <xf numFmtId="37" fontId="2" fillId="2" borderId="0" xfId="0" applyNumberFormat="1" applyFont="1" applyFill="1" applyAlignment="1">
      <alignment horizontal="centerContinuous"/>
    </xf>
    <xf numFmtId="37" fontId="4" fillId="3" borderId="0" xfId="1" applyNumberFormat="1" applyFont="1" applyFill="1" applyAlignment="1">
      <alignment horizontal="left" indent="1"/>
    </xf>
    <xf numFmtId="37" fontId="1" fillId="3" borderId="0" xfId="1" applyNumberFormat="1" applyFont="1" applyFill="1"/>
    <xf numFmtId="37" fontId="5" fillId="4" borderId="0" xfId="0" applyNumberFormat="1" applyFont="1" applyFill="1" applyAlignment="1">
      <alignment horizontal="center"/>
    </xf>
    <xf numFmtId="37" fontId="5" fillId="4" borderId="0" xfId="0" applyNumberFormat="1" applyFont="1" applyFill="1" applyAlignment="1">
      <alignment vertical="center"/>
    </xf>
    <xf numFmtId="41" fontId="5" fillId="4" borderId="0" xfId="0" applyNumberFormat="1" applyFont="1" applyFill="1"/>
    <xf numFmtId="37" fontId="4" fillId="4" borderId="0" xfId="0" applyNumberFormat="1" applyFont="1" applyFill="1" applyAlignment="1">
      <alignment horizontal="center"/>
    </xf>
    <xf numFmtId="37" fontId="4" fillId="4" borderId="0" xfId="0" applyNumberFormat="1" applyFont="1" applyFill="1" applyAlignment="1">
      <alignment horizontal="left" vertical="center" indent="1"/>
    </xf>
    <xf numFmtId="41" fontId="4" fillId="4" borderId="0" xfId="0" applyNumberFormat="1" applyFont="1" applyFill="1"/>
    <xf numFmtId="37" fontId="5" fillId="5" borderId="0" xfId="0" applyNumberFormat="1" applyFont="1" applyFill="1" applyAlignment="1">
      <alignment horizontal="center"/>
    </xf>
    <xf numFmtId="37" fontId="4" fillId="5" borderId="0" xfId="0" applyNumberFormat="1" applyFont="1" applyFill="1" applyAlignment="1">
      <alignment vertical="center"/>
    </xf>
    <xf numFmtId="41" fontId="5" fillId="5" borderId="0" xfId="0" applyNumberFormat="1" applyFont="1" applyFill="1"/>
    <xf numFmtId="37" fontId="5" fillId="4" borderId="0" xfId="0" applyNumberFormat="1" applyFont="1" applyFill="1" applyAlignment="1">
      <alignment horizontal="left" vertical="center" indent="1"/>
    </xf>
    <xf numFmtId="37" fontId="4" fillId="4" borderId="0" xfId="0" applyNumberFormat="1" applyFont="1" applyFill="1" applyAlignment="1">
      <alignment vertical="center"/>
    </xf>
    <xf numFmtId="0" fontId="7" fillId="6" borderId="0" xfId="2" applyFont="1" applyFill="1">
      <alignment horizontal="centerContinuous"/>
    </xf>
    <xf numFmtId="0" fontId="7" fillId="6" borderId="0" xfId="2" quotePrefix="1" applyFont="1" applyFill="1">
      <alignment horizontal="centerContinuous"/>
    </xf>
    <xf numFmtId="0" fontId="8" fillId="0" borderId="0" xfId="0" applyFont="1"/>
    <xf numFmtId="37" fontId="4" fillId="7" borderId="0" xfId="1" applyNumberFormat="1" applyFont="1" applyFill="1" applyAlignment="1">
      <alignment horizontal="left" indent="1"/>
    </xf>
    <xf numFmtId="37" fontId="4" fillId="7" borderId="0" xfId="1" applyNumberFormat="1" applyFont="1" applyFill="1"/>
    <xf numFmtId="42" fontId="5" fillId="4" borderId="0" xfId="0" applyNumberFormat="1" applyFont="1" applyFill="1"/>
    <xf numFmtId="42" fontId="4" fillId="4" borderId="0" xfId="0" applyNumberFormat="1" applyFont="1" applyFill="1"/>
    <xf numFmtId="0" fontId="8" fillId="8" borderId="0" xfId="0" applyFont="1" applyFill="1"/>
    <xf numFmtId="0" fontId="0" fillId="8" borderId="0" xfId="0" applyFill="1"/>
    <xf numFmtId="0" fontId="5" fillId="4" borderId="0" xfId="0" applyFont="1" applyFill="1"/>
    <xf numFmtId="37" fontId="9" fillId="7" borderId="0" xfId="1" applyNumberFormat="1" applyFont="1" applyFill="1"/>
    <xf numFmtId="37" fontId="5" fillId="9" borderId="0" xfId="1" applyNumberFormat="1" applyFont="1" applyFill="1" applyAlignment="1">
      <alignment horizontal="center"/>
    </xf>
    <xf numFmtId="37" fontId="4" fillId="9" borderId="0" xfId="1" applyNumberFormat="1" applyFont="1" applyFill="1" applyAlignment="1">
      <alignment horizontal="left"/>
    </xf>
    <xf numFmtId="0" fontId="10" fillId="0" borderId="0" xfId="0" applyFont="1"/>
    <xf numFmtId="37" fontId="11" fillId="0" borderId="0" xfId="0" applyNumberFormat="1" applyFont="1"/>
    <xf numFmtId="42" fontId="0" fillId="0" borderId="0" xfId="0" applyNumberFormat="1"/>
    <xf numFmtId="41" fontId="0" fillId="0" borderId="0" xfId="0" applyNumberFormat="1"/>
  </cellXfs>
  <cellStyles count="3">
    <cellStyle name="Normal" xfId="0" builtinId="0"/>
    <cellStyle name="Normal 371 2" xfId="1" xr:uid="{C9BECC70-E297-455E-9F10-A0813025C2EC}"/>
    <cellStyle name="Titles" xfId="2" xr:uid="{52E90C01-C438-482E-8E92-64B1F7FA2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54AB-9EB2-4B83-A9C7-2EF770FF2020}">
  <dimension ref="B2:N32"/>
  <sheetViews>
    <sheetView workbookViewId="0">
      <selection activeCell="K28" sqref="K28"/>
    </sheetView>
  </sheetViews>
  <sheetFormatPr defaultRowHeight="14.45"/>
  <cols>
    <col min="3" max="3" width="30.28515625" bestFit="1" customWidth="1"/>
    <col min="4" max="5" width="11" bestFit="1" customWidth="1"/>
    <col min="6" max="6" width="3.7109375" customWidth="1"/>
    <col min="7" max="8" width="11" bestFit="1" customWidth="1"/>
  </cols>
  <sheetData>
    <row r="2" spans="2:14" ht="18">
      <c r="B2" s="17" t="s">
        <v>0</v>
      </c>
      <c r="C2" s="17"/>
      <c r="D2" s="17"/>
      <c r="E2" s="17"/>
      <c r="F2" s="17"/>
      <c r="G2" s="17"/>
      <c r="H2" s="17"/>
    </row>
    <row r="3" spans="2:14" ht="18">
      <c r="B3" s="18" t="s">
        <v>1</v>
      </c>
      <c r="C3" s="18"/>
      <c r="D3" s="18"/>
      <c r="E3" s="18"/>
      <c r="F3" s="18"/>
      <c r="G3" s="18"/>
      <c r="H3" s="18"/>
    </row>
    <row r="5" spans="2:14" ht="18.600000000000001">
      <c r="B5" s="1"/>
      <c r="C5" s="2"/>
      <c r="D5" s="3" t="s">
        <v>2</v>
      </c>
      <c r="E5" s="3"/>
      <c r="F5" s="2"/>
      <c r="G5" s="3"/>
      <c r="H5" s="3"/>
    </row>
    <row r="6" spans="2:14" ht="18.600000000000001">
      <c r="B6" s="1" t="s">
        <v>3</v>
      </c>
      <c r="C6" s="2"/>
      <c r="D6" s="3" t="s">
        <v>4</v>
      </c>
      <c r="E6" s="3"/>
      <c r="F6" s="2"/>
      <c r="G6" s="3" t="s">
        <v>5</v>
      </c>
      <c r="H6" s="3"/>
    </row>
    <row r="7" spans="2:14" ht="15.6">
      <c r="B7" s="1" t="s">
        <v>6</v>
      </c>
      <c r="C7" s="1" t="s">
        <v>7</v>
      </c>
      <c r="D7" s="1">
        <v>2024</v>
      </c>
      <c r="E7" s="1">
        <v>2025</v>
      </c>
      <c r="F7" s="1"/>
      <c r="G7" s="1">
        <v>2024</v>
      </c>
      <c r="H7" s="1">
        <v>2025</v>
      </c>
    </row>
    <row r="8" spans="2:14" ht="15.6">
      <c r="B8" s="4" t="s">
        <v>8</v>
      </c>
      <c r="C8" s="5"/>
      <c r="D8" s="5"/>
      <c r="E8" s="5"/>
      <c r="F8" s="5"/>
      <c r="G8" s="5"/>
      <c r="H8" s="5"/>
    </row>
    <row r="9" spans="2:14" ht="15.6">
      <c r="B9" s="6">
        <v>1</v>
      </c>
      <c r="C9" s="7" t="s">
        <v>9</v>
      </c>
      <c r="D9" s="22">
        <v>169900.48770332427</v>
      </c>
      <c r="E9" s="22">
        <v>171315.12070373312</v>
      </c>
      <c r="F9" s="7"/>
      <c r="G9" s="22">
        <v>195583.23979562748</v>
      </c>
      <c r="H9" s="22">
        <v>218234.95244749394</v>
      </c>
    </row>
    <row r="10" spans="2:14" ht="15.6">
      <c r="B10" s="6">
        <v>2</v>
      </c>
      <c r="C10" s="7" t="s">
        <v>10</v>
      </c>
      <c r="D10" s="8">
        <v>5151.8849795658598</v>
      </c>
      <c r="E10" s="8">
        <v>5080.1763233438851</v>
      </c>
      <c r="F10" s="8"/>
      <c r="G10" s="8">
        <v>5913.5700224121265</v>
      </c>
      <c r="H10" s="8">
        <v>6443.3388292741611</v>
      </c>
    </row>
    <row r="11" spans="2:14" ht="15.6">
      <c r="B11" s="6">
        <v>3</v>
      </c>
      <c r="C11" s="7" t="s">
        <v>11</v>
      </c>
      <c r="D11" s="8">
        <v>71663.828405796929</v>
      </c>
      <c r="E11" s="8">
        <v>72819.690700160601</v>
      </c>
      <c r="F11" s="8"/>
      <c r="G11" s="8">
        <v>82617.282200675516</v>
      </c>
      <c r="H11" s="8">
        <v>93483.730085245596</v>
      </c>
    </row>
    <row r="12" spans="2:14" ht="15.6">
      <c r="B12" s="6">
        <v>4</v>
      </c>
      <c r="C12" s="7" t="s">
        <v>12</v>
      </c>
      <c r="D12" s="8">
        <v>2708.367794882739</v>
      </c>
      <c r="E12" s="8">
        <v>2292.8312082893344</v>
      </c>
      <c r="F12" s="8"/>
      <c r="G12" s="8">
        <v>3112.5033205977111</v>
      </c>
      <c r="H12" s="8">
        <v>2930.0005549655684</v>
      </c>
    </row>
    <row r="13" spans="2:14" ht="15.6">
      <c r="B13" s="6">
        <v>5</v>
      </c>
      <c r="C13" s="7" t="s">
        <v>13</v>
      </c>
      <c r="D13" s="8">
        <v>489.40498193115047</v>
      </c>
      <c r="E13" s="8">
        <v>511.01042358544618</v>
      </c>
      <c r="F13" s="8"/>
      <c r="G13" s="8">
        <v>564.92605245461539</v>
      </c>
      <c r="H13" s="8">
        <v>655.82260689445457</v>
      </c>
    </row>
    <row r="14" spans="2:14" ht="2.25" customHeight="1">
      <c r="B14" s="5"/>
      <c r="C14" s="5"/>
      <c r="D14" s="5"/>
      <c r="E14" s="5"/>
      <c r="F14" s="5"/>
      <c r="G14" s="5"/>
      <c r="H14" s="5"/>
    </row>
    <row r="15" spans="2:14" ht="15.6">
      <c r="B15" s="9">
        <v>6</v>
      </c>
      <c r="C15" s="10" t="s">
        <v>14</v>
      </c>
      <c r="D15" s="11">
        <v>249913.97386550094</v>
      </c>
      <c r="E15" s="11">
        <v>252018.82935911239</v>
      </c>
      <c r="F15" s="11"/>
      <c r="G15" s="11">
        <v>287791.52139176743</v>
      </c>
      <c r="H15" s="11">
        <v>321747.84452387376</v>
      </c>
      <c r="J15" s="32">
        <f>+D15-SUM(D9:D14)</f>
        <v>0</v>
      </c>
      <c r="K15" s="32">
        <f>+E15-SUM(E9:E14)</f>
        <v>0</v>
      </c>
      <c r="M15" s="32">
        <f>+G15-SUM(G9:G14)</f>
        <v>0</v>
      </c>
      <c r="N15" s="32">
        <f>+H15-SUM(H9:H14)</f>
        <v>0</v>
      </c>
    </row>
    <row r="16" spans="2:14" ht="15.6">
      <c r="B16" s="6">
        <v>7</v>
      </c>
      <c r="C16" s="7" t="s">
        <v>15</v>
      </c>
      <c r="D16" s="8">
        <v>6554.465966603776</v>
      </c>
      <c r="E16" s="8">
        <v>6531.1038994151622</v>
      </c>
      <c r="F16" s="8"/>
      <c r="G16" s="8">
        <v>7570.4688898529339</v>
      </c>
      <c r="H16" s="8">
        <v>8393.6139572160482</v>
      </c>
    </row>
    <row r="17" spans="2:14" ht="15.6">
      <c r="B17" s="6">
        <v>8</v>
      </c>
      <c r="C17" s="7" t="s">
        <v>16</v>
      </c>
      <c r="D17" s="8">
        <v>4297.0169818616369</v>
      </c>
      <c r="E17" s="8">
        <v>4114.6283958022132</v>
      </c>
      <c r="F17" s="8"/>
      <c r="G17" s="8">
        <v>4956.7026031388405</v>
      </c>
      <c r="H17" s="8">
        <v>5283.5688038723156</v>
      </c>
    </row>
    <row r="18" spans="2:14" ht="15.6">
      <c r="B18" s="6">
        <v>9</v>
      </c>
      <c r="C18" s="7" t="s">
        <v>17</v>
      </c>
      <c r="D18" s="8">
        <v>1628.5488555863014</v>
      </c>
      <c r="E18" s="8">
        <v>1172.2641735966922</v>
      </c>
      <c r="F18" s="8"/>
      <c r="G18" s="8">
        <v>1863.9256627095654</v>
      </c>
      <c r="H18" s="8">
        <v>1495.127102983437</v>
      </c>
    </row>
    <row r="19" spans="2:14" ht="15.6">
      <c r="B19" s="6">
        <v>10</v>
      </c>
      <c r="C19" s="7" t="s">
        <v>18</v>
      </c>
      <c r="D19" s="8">
        <v>18894.388486786487</v>
      </c>
      <c r="E19" s="8">
        <v>19711.241674897545</v>
      </c>
      <c r="F19" s="8"/>
      <c r="G19" s="8">
        <v>21805.747938717526</v>
      </c>
      <c r="H19" s="8">
        <v>25350.437597150321</v>
      </c>
    </row>
    <row r="20" spans="2:14" ht="15.6">
      <c r="B20" s="6">
        <v>11</v>
      </c>
      <c r="C20" s="7" t="s">
        <v>19</v>
      </c>
      <c r="D20" s="8">
        <v>3.3792516711985381</v>
      </c>
      <c r="E20" s="8">
        <v>4.7182018385885636</v>
      </c>
      <c r="F20" s="8"/>
      <c r="G20" s="8">
        <v>3.9091836419325894</v>
      </c>
      <c r="H20" s="8">
        <v>6.0495516963076508</v>
      </c>
    </row>
    <row r="21" spans="2:14" ht="15.6">
      <c r="B21" s="12"/>
      <c r="C21" s="13" t="s">
        <v>20</v>
      </c>
      <c r="D21" s="14"/>
      <c r="E21" s="14"/>
      <c r="F21" s="14"/>
      <c r="G21" s="14"/>
      <c r="H21" s="14"/>
    </row>
    <row r="22" spans="2:14" ht="15.6">
      <c r="B22" s="6">
        <v>12</v>
      </c>
      <c r="C22" s="7" t="s">
        <v>21</v>
      </c>
      <c r="D22" s="8">
        <v>4358.149966091758</v>
      </c>
      <c r="E22" s="8">
        <v>4684.108039864841</v>
      </c>
      <c r="F22" s="8"/>
      <c r="G22" s="8">
        <v>5371.0564920650813</v>
      </c>
      <c r="H22" s="8">
        <v>6042.3845025424998</v>
      </c>
    </row>
    <row r="23" spans="2:14" ht="15.6">
      <c r="B23" s="6">
        <v>13</v>
      </c>
      <c r="C23" s="7" t="s">
        <v>22</v>
      </c>
      <c r="D23" s="8">
        <v>7114</v>
      </c>
      <c r="E23" s="8">
        <v>7114</v>
      </c>
      <c r="F23" s="8"/>
      <c r="G23" s="8">
        <v>7637.333333333333</v>
      </c>
      <c r="H23" s="8">
        <v>8373.6666666666679</v>
      </c>
    </row>
    <row r="24" spans="2:14" ht="2.25" customHeight="1">
      <c r="B24" s="5"/>
      <c r="C24" s="5"/>
      <c r="D24" s="5"/>
      <c r="E24" s="5"/>
      <c r="F24" s="5"/>
      <c r="G24" s="5"/>
      <c r="H24" s="5"/>
      <c r="J24" s="32"/>
    </row>
    <row r="25" spans="2:14" ht="15.6">
      <c r="B25" s="9">
        <v>14</v>
      </c>
      <c r="C25" s="10" t="s">
        <v>23</v>
      </c>
      <c r="D25" s="11">
        <v>292763.9233741021</v>
      </c>
      <c r="E25" s="11">
        <v>295350.89374452748</v>
      </c>
      <c r="F25" s="11"/>
      <c r="G25" s="11">
        <v>337000.66549522668</v>
      </c>
      <c r="H25" s="11">
        <v>376692.69270600134</v>
      </c>
      <c r="J25" s="32">
        <f>+D25-SUM(D15:D24)</f>
        <v>0</v>
      </c>
      <c r="K25" s="32">
        <f>+E25-SUM(E15:E24)</f>
        <v>0</v>
      </c>
      <c r="M25" s="32">
        <f>+G25-SUM(G15:G24)</f>
        <v>0</v>
      </c>
      <c r="N25" s="32">
        <f>+H25-SUM(H15:H24)</f>
        <v>0</v>
      </c>
    </row>
    <row r="26" spans="2:14" ht="15.6">
      <c r="B26" s="6">
        <v>15</v>
      </c>
      <c r="C26" s="7" t="s">
        <v>24</v>
      </c>
      <c r="D26" s="8">
        <v>3329.3980763999998</v>
      </c>
      <c r="E26" s="8">
        <v>3329.3980763999998</v>
      </c>
      <c r="F26" s="8"/>
      <c r="G26" s="8">
        <v>4282.4969855250001</v>
      </c>
      <c r="H26" s="8">
        <v>4724.795057675</v>
      </c>
    </row>
    <row r="27" spans="2:14" ht="2.25" customHeight="1">
      <c r="B27" s="5"/>
      <c r="C27" s="5"/>
      <c r="D27" s="5"/>
      <c r="E27" s="5"/>
      <c r="F27" s="5"/>
      <c r="G27" s="5"/>
      <c r="H27" s="5"/>
    </row>
    <row r="28" spans="2:14" ht="15.6">
      <c r="B28" s="9">
        <v>16</v>
      </c>
      <c r="C28" s="16" t="s">
        <v>25</v>
      </c>
      <c r="D28" s="23">
        <v>296093.32145050209</v>
      </c>
      <c r="E28" s="23">
        <v>298680.29182092746</v>
      </c>
      <c r="F28" s="16"/>
      <c r="G28" s="23">
        <v>341283.16248075169</v>
      </c>
      <c r="H28" s="23">
        <v>381417.48776367633</v>
      </c>
      <c r="J28" s="33">
        <f>+D28-D26-D25</f>
        <v>0</v>
      </c>
      <c r="K28" s="33">
        <f>+E28-E26-E25</f>
        <v>0</v>
      </c>
      <c r="M28" s="33">
        <f>+G28-G26-G25</f>
        <v>0</v>
      </c>
      <c r="N28" s="33">
        <f>+H28-H26-H25</f>
        <v>0</v>
      </c>
    </row>
    <row r="32" spans="2:14">
      <c r="B32" t="s">
        <v>26</v>
      </c>
      <c r="C32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62B3-1F21-45C1-A437-BB51C9855ADC}">
  <dimension ref="B2:O72"/>
  <sheetViews>
    <sheetView tabSelected="1" workbookViewId="0">
      <selection activeCell="L43" sqref="L43:L44"/>
    </sheetView>
  </sheetViews>
  <sheetFormatPr defaultRowHeight="14.45"/>
  <cols>
    <col min="3" max="3" width="38.85546875" bestFit="1" customWidth="1"/>
    <col min="4" max="4" width="11.5703125" bestFit="1" customWidth="1"/>
    <col min="5" max="5" width="11" bestFit="1" customWidth="1"/>
    <col min="6" max="6" width="4.7109375" customWidth="1"/>
    <col min="7" max="8" width="11" bestFit="1" customWidth="1"/>
  </cols>
  <sheetData>
    <row r="2" spans="2:8" ht="18">
      <c r="B2" s="17" t="s">
        <v>28</v>
      </c>
      <c r="C2" s="17"/>
      <c r="D2" s="17"/>
      <c r="E2" s="17"/>
      <c r="F2" s="17"/>
      <c r="G2" s="17"/>
      <c r="H2" s="17"/>
    </row>
    <row r="3" spans="2:8" ht="18">
      <c r="B3" s="18" t="s">
        <v>1</v>
      </c>
      <c r="C3" s="18"/>
      <c r="D3" s="18"/>
      <c r="E3" s="18"/>
      <c r="F3" s="18"/>
      <c r="G3" s="18"/>
      <c r="H3" s="18"/>
    </row>
    <row r="4" spans="2:8">
      <c r="B4" s="19"/>
      <c r="C4" s="19"/>
      <c r="F4" s="19"/>
    </row>
    <row r="5" spans="2:8" ht="18.600000000000001">
      <c r="B5" s="1"/>
      <c r="C5" s="2"/>
      <c r="D5" s="3" t="s">
        <v>29</v>
      </c>
      <c r="E5" s="3"/>
      <c r="F5" s="2"/>
      <c r="G5" s="3"/>
      <c r="H5" s="3"/>
    </row>
    <row r="6" spans="2:8" ht="18.600000000000001">
      <c r="B6" s="1" t="s">
        <v>3</v>
      </c>
      <c r="C6" s="2"/>
      <c r="D6" s="3" t="s">
        <v>4</v>
      </c>
      <c r="E6" s="3"/>
      <c r="F6" s="2"/>
      <c r="G6" s="3" t="s">
        <v>5</v>
      </c>
      <c r="H6" s="3"/>
    </row>
    <row r="7" spans="2:8" ht="15.6">
      <c r="B7" s="1" t="s">
        <v>6</v>
      </c>
      <c r="C7" s="1" t="s">
        <v>7</v>
      </c>
      <c r="D7" s="1">
        <v>2024</v>
      </c>
      <c r="E7" s="1">
        <v>2025</v>
      </c>
      <c r="F7" s="1"/>
      <c r="G7" s="1">
        <v>2024</v>
      </c>
      <c r="H7" s="1">
        <v>2025</v>
      </c>
    </row>
    <row r="8" spans="2:8" ht="15.6">
      <c r="B8" s="20" t="s">
        <v>30</v>
      </c>
      <c r="C8" s="21"/>
      <c r="D8" s="21"/>
      <c r="E8" s="21"/>
      <c r="F8" s="21"/>
      <c r="G8" s="21"/>
      <c r="H8" s="21"/>
    </row>
    <row r="9" spans="2:8" ht="15.6">
      <c r="B9" s="6">
        <v>1</v>
      </c>
      <c r="C9" s="7" t="s">
        <v>9</v>
      </c>
      <c r="D9" s="22">
        <v>142578.2429247885</v>
      </c>
      <c r="E9" s="22">
        <v>143875.6696671939</v>
      </c>
      <c r="F9" s="7"/>
      <c r="G9" s="22">
        <v>153108.73413050317</v>
      </c>
      <c r="H9" s="22">
        <v>167463.79088533483</v>
      </c>
    </row>
    <row r="10" spans="2:8" ht="15.6">
      <c r="B10" s="6">
        <v>2</v>
      </c>
      <c r="C10" s="7" t="s">
        <v>10</v>
      </c>
      <c r="D10" s="8">
        <v>4407.7194667163085</v>
      </c>
      <c r="E10" s="8">
        <v>4343.1646380999036</v>
      </c>
      <c r="F10" s="7"/>
      <c r="G10" s="8">
        <v>4717.4993583840869</v>
      </c>
      <c r="H10" s="8">
        <v>5030.7783571502341</v>
      </c>
    </row>
    <row r="11" spans="2:8" ht="15.6">
      <c r="B11" s="6">
        <v>3</v>
      </c>
      <c r="C11" s="7" t="s">
        <v>11</v>
      </c>
      <c r="D11" s="8">
        <v>60457.882517673999</v>
      </c>
      <c r="E11" s="8">
        <v>61416.002616709826</v>
      </c>
      <c r="F11" s="7"/>
      <c r="G11" s="8">
        <v>65851.574043333196</v>
      </c>
      <c r="H11" s="8">
        <v>73161.864643590787</v>
      </c>
    </row>
    <row r="12" spans="2:8" ht="15.6">
      <c r="B12" s="6">
        <v>4</v>
      </c>
      <c r="C12" s="7" t="s">
        <v>12</v>
      </c>
      <c r="D12" s="8">
        <v>2199.1912637514051</v>
      </c>
      <c r="E12" s="8">
        <v>1859.2272542135281</v>
      </c>
      <c r="F12" s="7"/>
      <c r="G12" s="8">
        <v>2390.9179012832806</v>
      </c>
      <c r="H12" s="8">
        <v>2202.6724380847891</v>
      </c>
    </row>
    <row r="13" spans="2:8" ht="15.6">
      <c r="B13" s="6">
        <v>5</v>
      </c>
      <c r="C13" s="7" t="s">
        <v>13</v>
      </c>
      <c r="D13" s="8">
        <v>437.68464575099182</v>
      </c>
      <c r="E13" s="8">
        <v>457.52883663572243</v>
      </c>
      <c r="F13" s="7"/>
      <c r="G13" s="8">
        <v>473.63929642644786</v>
      </c>
      <c r="H13" s="8">
        <v>539.4141836413645</v>
      </c>
    </row>
    <row r="14" spans="2:8" ht="15.6">
      <c r="B14" s="6">
        <v>6</v>
      </c>
      <c r="C14" s="7" t="s">
        <v>31</v>
      </c>
      <c r="D14" s="8">
        <v>4686.7073077693185</v>
      </c>
      <c r="E14" s="8">
        <v>5009.0964879445382</v>
      </c>
      <c r="F14" s="7"/>
      <c r="G14" s="8">
        <v>5195.1465071470084</v>
      </c>
      <c r="H14" s="8">
        <v>6065.4960399017564</v>
      </c>
    </row>
    <row r="15" spans="2:8" ht="15.6">
      <c r="B15" s="6">
        <v>7</v>
      </c>
      <c r="C15" s="7" t="s">
        <v>32</v>
      </c>
      <c r="D15" s="8">
        <v>2575.8550803893672</v>
      </c>
      <c r="E15" s="8">
        <v>2582.2410598266501</v>
      </c>
      <c r="F15" s="7"/>
      <c r="G15" s="8">
        <v>2758.8732760320327</v>
      </c>
      <c r="H15" s="8">
        <v>3034.2979707313984</v>
      </c>
    </row>
    <row r="16" spans="2:8" ht="2.25" customHeight="1">
      <c r="B16" s="21"/>
      <c r="C16" s="21"/>
      <c r="D16" s="21"/>
      <c r="E16" s="21"/>
      <c r="F16" s="21"/>
      <c r="G16" s="21"/>
      <c r="H16" s="21"/>
    </row>
    <row r="17" spans="2:15" ht="15.6">
      <c r="B17" s="6">
        <v>8</v>
      </c>
      <c r="C17" s="10" t="s">
        <v>14</v>
      </c>
      <c r="D17" s="11">
        <v>217343.2832068399</v>
      </c>
      <c r="E17" s="11">
        <v>219542.93056062408</v>
      </c>
      <c r="F17" s="10"/>
      <c r="G17" s="11">
        <v>234496.38451310919</v>
      </c>
      <c r="H17" s="11">
        <v>257498.31451843516</v>
      </c>
      <c r="K17" s="32">
        <f>+D17-SUM(D9:D16)</f>
        <v>0</v>
      </c>
      <c r="L17" s="32">
        <f>+E17-SUM(E9:E16)</f>
        <v>0</v>
      </c>
      <c r="M17" s="32"/>
      <c r="N17" s="32">
        <f>+G17-SUM(G9:G16)</f>
        <v>0</v>
      </c>
      <c r="O17" s="32">
        <f>+H17-SUM(H9:H16)</f>
        <v>0</v>
      </c>
    </row>
    <row r="18" spans="2:15" ht="15.6">
      <c r="B18" s="6">
        <v>9</v>
      </c>
      <c r="C18" s="7" t="s">
        <v>15</v>
      </c>
      <c r="D18" s="8">
        <v>5495.6088268016883</v>
      </c>
      <c r="E18" s="8">
        <v>5472.8504754301148</v>
      </c>
      <c r="F18" s="7"/>
      <c r="G18" s="8">
        <v>5988.0333967216848</v>
      </c>
      <c r="H18" s="8">
        <v>6516.1290356617856</v>
      </c>
    </row>
    <row r="19" spans="2:15" ht="15.6">
      <c r="B19" s="6">
        <v>10</v>
      </c>
      <c r="C19" s="7" t="s">
        <v>16</v>
      </c>
      <c r="D19" s="8">
        <v>3695.1621159029692</v>
      </c>
      <c r="E19" s="8">
        <v>3532.5118031926618</v>
      </c>
      <c r="F19" s="7"/>
      <c r="G19" s="8">
        <v>4012.2041484297661</v>
      </c>
      <c r="H19" s="8">
        <v>4187.3200387652632</v>
      </c>
    </row>
    <row r="20" spans="2:15" ht="15.6">
      <c r="B20" s="6">
        <v>11</v>
      </c>
      <c r="C20" s="7" t="s">
        <v>33</v>
      </c>
      <c r="D20" s="8">
        <v>1464.9683681899987</v>
      </c>
      <c r="E20" s="8">
        <v>1052.1604223293803</v>
      </c>
      <c r="F20" s="7"/>
      <c r="G20" s="8">
        <v>1599.140121752951</v>
      </c>
      <c r="H20" s="8">
        <v>1258.2986318136932</v>
      </c>
    </row>
    <row r="21" spans="2:15" ht="15.6">
      <c r="B21" s="6">
        <v>12</v>
      </c>
      <c r="C21" s="7" t="s">
        <v>18</v>
      </c>
      <c r="D21" s="8">
        <v>14451.319271564782</v>
      </c>
      <c r="E21" s="8">
        <v>15196.309158736478</v>
      </c>
      <c r="F21" s="7"/>
      <c r="G21" s="8">
        <v>15896.963913992289</v>
      </c>
      <c r="H21" s="8">
        <v>18349.945497530323</v>
      </c>
    </row>
    <row r="22" spans="2:15" ht="15.6">
      <c r="B22" s="6">
        <v>13</v>
      </c>
      <c r="C22" s="7" t="s">
        <v>34</v>
      </c>
      <c r="D22" s="8">
        <v>2.8431438426258473</v>
      </c>
      <c r="E22" s="8">
        <v>3.925618900589436</v>
      </c>
      <c r="F22" s="7"/>
      <c r="G22" s="8">
        <v>3.0559480791280893</v>
      </c>
      <c r="H22" s="8">
        <v>4.585892057931332</v>
      </c>
    </row>
    <row r="23" spans="2:15" ht="15.6">
      <c r="B23" s="6">
        <v>14</v>
      </c>
      <c r="C23" s="7" t="s">
        <v>35</v>
      </c>
      <c r="D23" s="8">
        <v>3.4569999999999999</v>
      </c>
      <c r="E23" s="8">
        <v>3.4569999999999999</v>
      </c>
      <c r="F23" s="7"/>
      <c r="G23" s="8">
        <v>3.8559999999999999</v>
      </c>
      <c r="H23" s="8">
        <v>4.2365000000000004</v>
      </c>
    </row>
    <row r="24" spans="2:15" ht="15.6">
      <c r="B24" s="6">
        <v>15</v>
      </c>
      <c r="C24" s="7" t="s">
        <v>36</v>
      </c>
      <c r="D24" s="8">
        <v>35924.394290128359</v>
      </c>
      <c r="E24" s="8">
        <v>35924.394290128359</v>
      </c>
      <c r="F24" s="7"/>
      <c r="G24" s="8">
        <v>44192.877160897107</v>
      </c>
      <c r="H24" s="8">
        <v>47812.207144859036</v>
      </c>
    </row>
    <row r="25" spans="2:15" ht="15.6">
      <c r="B25" s="6">
        <v>16</v>
      </c>
      <c r="C25" s="7" t="s">
        <v>37</v>
      </c>
      <c r="D25" s="8">
        <v>6286</v>
      </c>
      <c r="E25" s="8">
        <v>6286</v>
      </c>
      <c r="F25" s="7"/>
      <c r="G25" s="8">
        <v>6968</v>
      </c>
      <c r="H25" s="8">
        <v>7471</v>
      </c>
    </row>
    <row r="26" spans="2:15" ht="2.25" customHeight="1">
      <c r="B26" s="21"/>
      <c r="C26" s="21"/>
      <c r="D26" s="21"/>
      <c r="E26" s="21"/>
      <c r="F26" s="21"/>
      <c r="G26" s="21"/>
      <c r="H26" s="21"/>
    </row>
    <row r="27" spans="2:15" ht="15.6">
      <c r="B27" s="6">
        <v>17</v>
      </c>
      <c r="C27" s="10" t="s">
        <v>38</v>
      </c>
      <c r="D27" s="23">
        <v>284667.03622327029</v>
      </c>
      <c r="E27" s="23">
        <v>287014.53932934167</v>
      </c>
      <c r="F27" s="10"/>
      <c r="G27" s="23">
        <v>313160.51520298212</v>
      </c>
      <c r="H27" s="23">
        <v>343102.03725912317</v>
      </c>
      <c r="K27" s="32">
        <f>+D27-SUM(D17:D26)</f>
        <v>0</v>
      </c>
      <c r="L27" s="32">
        <f>+E27-SUM(E17:E26)</f>
        <v>0</v>
      </c>
      <c r="N27" s="32">
        <f>+G27-SUM(G17:G26)</f>
        <v>0</v>
      </c>
      <c r="O27" s="32">
        <f>+H27-SUM(H17:H26)</f>
        <v>0</v>
      </c>
    </row>
    <row r="28" spans="2:15" ht="2.25" customHeight="1">
      <c r="B28" s="24"/>
      <c r="C28" s="24"/>
      <c r="D28" s="25"/>
      <c r="E28" s="25"/>
      <c r="F28" s="24"/>
      <c r="G28" s="25"/>
      <c r="H28" s="25"/>
    </row>
    <row r="29" spans="2:15" ht="15.6">
      <c r="B29" s="15"/>
      <c r="C29" s="7"/>
      <c r="D29" s="26"/>
      <c r="E29" s="26"/>
      <c r="F29" s="7"/>
      <c r="G29" s="26"/>
      <c r="H29" s="26"/>
    </row>
    <row r="30" spans="2:15" ht="15.6">
      <c r="B30" s="15"/>
      <c r="C30" s="7"/>
      <c r="D30" s="26"/>
      <c r="E30" s="26"/>
      <c r="F30" s="7"/>
      <c r="G30" s="26"/>
      <c r="H30" s="26"/>
    </row>
    <row r="31" spans="2:15" ht="15.6">
      <c r="B31" s="15"/>
      <c r="C31" s="7"/>
      <c r="D31" s="26"/>
      <c r="E31" s="26"/>
      <c r="F31" s="7"/>
      <c r="G31" s="26"/>
      <c r="H31" s="26"/>
    </row>
    <row r="32" spans="2:15" ht="18">
      <c r="B32" s="17" t="s">
        <v>28</v>
      </c>
      <c r="C32" s="17"/>
      <c r="D32" s="17"/>
      <c r="E32" s="17"/>
      <c r="F32" s="17"/>
      <c r="G32" s="17"/>
      <c r="H32" s="17"/>
    </row>
    <row r="33" spans="2:8" ht="18">
      <c r="B33" s="18" t="s">
        <v>1</v>
      </c>
      <c r="C33" s="18"/>
      <c r="D33" s="18"/>
      <c r="E33" s="18"/>
      <c r="F33" s="18"/>
      <c r="G33" s="18"/>
      <c r="H33" s="18"/>
    </row>
    <row r="34" spans="2:8">
      <c r="B34" s="19"/>
      <c r="C34" s="19"/>
      <c r="F34" s="19"/>
    </row>
    <row r="35" spans="2:8" ht="18.600000000000001">
      <c r="B35" s="1"/>
      <c r="C35" s="2"/>
      <c r="D35" s="3" t="s">
        <v>39</v>
      </c>
      <c r="E35" s="3"/>
      <c r="F35" s="2"/>
      <c r="G35" s="3"/>
      <c r="H35" s="3"/>
    </row>
    <row r="36" spans="2:8" ht="18.600000000000001">
      <c r="B36" s="1" t="s">
        <v>3</v>
      </c>
      <c r="C36" s="2"/>
      <c r="D36" s="3" t="s">
        <v>4</v>
      </c>
      <c r="E36" s="3"/>
      <c r="F36" s="2"/>
      <c r="G36" s="3" t="s">
        <v>5</v>
      </c>
      <c r="H36" s="3"/>
    </row>
    <row r="37" spans="2:8" ht="15.6">
      <c r="B37" s="1" t="s">
        <v>6</v>
      </c>
      <c r="C37" s="1" t="s">
        <v>7</v>
      </c>
      <c r="D37" s="1">
        <v>2024</v>
      </c>
      <c r="E37" s="1">
        <v>2025</v>
      </c>
      <c r="F37" s="1"/>
      <c r="G37" s="1">
        <v>2024</v>
      </c>
      <c r="H37" s="1">
        <v>2025</v>
      </c>
    </row>
    <row r="38" spans="2:8" ht="15.6">
      <c r="B38" s="20" t="s">
        <v>40</v>
      </c>
      <c r="C38" s="27"/>
      <c r="D38" s="27"/>
      <c r="E38" s="27"/>
      <c r="F38" s="27"/>
      <c r="G38" s="27"/>
      <c r="H38" s="27"/>
    </row>
    <row r="39" spans="2:8" ht="15.6">
      <c r="B39" s="28"/>
      <c r="C39" s="29" t="s">
        <v>9</v>
      </c>
      <c r="D39" s="28"/>
      <c r="E39" s="28"/>
      <c r="F39" s="29"/>
      <c r="G39" s="28"/>
      <c r="H39" s="28"/>
    </row>
    <row r="40" spans="2:8" ht="15.6">
      <c r="B40" s="6">
        <v>1</v>
      </c>
      <c r="C40" s="7" t="s">
        <v>41</v>
      </c>
      <c r="D40" s="22">
        <v>91491.355016000423</v>
      </c>
      <c r="E40" s="22">
        <v>91753.654849360391</v>
      </c>
      <c r="F40" s="7"/>
      <c r="G40" s="22">
        <v>94978.331566231776</v>
      </c>
      <c r="H40" s="22">
        <v>103460.3394520397</v>
      </c>
    </row>
    <row r="41" spans="2:8" ht="15.6">
      <c r="B41" s="6">
        <v>2</v>
      </c>
      <c r="C41" s="7" t="s">
        <v>42</v>
      </c>
      <c r="D41" s="8">
        <v>3384.8199916607532</v>
      </c>
      <c r="E41" s="8">
        <v>3394.3250878057515</v>
      </c>
      <c r="F41" s="7"/>
      <c r="G41" s="8">
        <v>3513.9683420597898</v>
      </c>
      <c r="H41" s="8">
        <v>3827.8985288289437</v>
      </c>
    </row>
    <row r="42" spans="2:8" ht="15.6">
      <c r="B42" s="6">
        <v>3</v>
      </c>
      <c r="C42" s="7" t="s">
        <v>43</v>
      </c>
      <c r="D42" s="8">
        <v>782.20713212859766</v>
      </c>
      <c r="E42" s="8">
        <v>784.50376154015703</v>
      </c>
      <c r="F42" s="7"/>
      <c r="G42" s="8">
        <v>811.94457094749407</v>
      </c>
      <c r="H42" s="8">
        <v>884.28425807434871</v>
      </c>
    </row>
    <row r="43" spans="2:8" ht="15.6">
      <c r="B43" s="28"/>
      <c r="C43" s="29" t="s">
        <v>44</v>
      </c>
      <c r="D43" s="28"/>
      <c r="E43" s="28"/>
      <c r="F43" s="29"/>
      <c r="G43" s="28"/>
      <c r="H43" s="28"/>
    </row>
    <row r="44" spans="2:8" ht="15.6">
      <c r="B44" s="6">
        <v>4</v>
      </c>
      <c r="C44" s="7" t="s">
        <v>41</v>
      </c>
      <c r="D44" s="8">
        <v>83922.23807976309</v>
      </c>
      <c r="E44" s="8">
        <v>83678.62013704743</v>
      </c>
      <c r="F44" s="7"/>
      <c r="G44" s="8">
        <v>87154.591298380401</v>
      </c>
      <c r="H44" s="8">
        <v>94637.825831696508</v>
      </c>
    </row>
    <row r="45" spans="2:8" ht="15.6">
      <c r="B45" s="6">
        <v>5</v>
      </c>
      <c r="C45" s="7" t="s">
        <v>42</v>
      </c>
      <c r="D45" s="8">
        <v>7735.5020966518669</v>
      </c>
      <c r="E45" s="8">
        <v>7728.1418699017677</v>
      </c>
      <c r="F45" s="7"/>
      <c r="G45" s="8">
        <v>8037.156547738281</v>
      </c>
      <c r="H45" s="8">
        <v>8749.8145313624773</v>
      </c>
    </row>
    <row r="46" spans="2:8" ht="15.6">
      <c r="B46" s="6">
        <v>6</v>
      </c>
      <c r="C46" s="7" t="s">
        <v>43</v>
      </c>
      <c r="D46" s="8">
        <v>1303.491663090497</v>
      </c>
      <c r="E46" s="8">
        <v>1307.3273995187783</v>
      </c>
      <c r="F46" s="7"/>
      <c r="G46" s="8">
        <v>1352.4966402760883</v>
      </c>
      <c r="H46" s="8">
        <v>1474.1003783828869</v>
      </c>
    </row>
    <row r="47" spans="2:8" ht="15.6">
      <c r="B47" s="28"/>
      <c r="C47" s="29" t="s">
        <v>45</v>
      </c>
      <c r="D47" s="28"/>
      <c r="E47" s="28"/>
      <c r="F47" s="29"/>
      <c r="G47" s="28"/>
      <c r="H47" s="28"/>
    </row>
    <row r="48" spans="2:8" ht="15.6">
      <c r="B48" s="6">
        <v>7</v>
      </c>
      <c r="C48" s="7" t="s">
        <v>41</v>
      </c>
      <c r="D48" s="8">
        <v>3248.1259406669997</v>
      </c>
      <c r="E48" s="8">
        <v>3233.6319028351118</v>
      </c>
      <c r="F48" s="7"/>
      <c r="G48" s="8">
        <v>3375.3428015816075</v>
      </c>
      <c r="H48" s="8">
        <v>3657.3247067505372</v>
      </c>
    </row>
    <row r="49" spans="2:15" ht="15.6">
      <c r="B49" s="6">
        <v>8</v>
      </c>
      <c r="C49" s="7" t="s">
        <v>46</v>
      </c>
      <c r="D49" s="8">
        <v>101.57553272757863</v>
      </c>
      <c r="E49" s="8">
        <v>100.99114950942597</v>
      </c>
      <c r="F49" s="7"/>
      <c r="G49" s="8">
        <v>105.35826605586371</v>
      </c>
      <c r="H49" s="8">
        <v>113.54167909197007</v>
      </c>
    </row>
    <row r="50" spans="2:15" ht="15.6">
      <c r="B50" s="6">
        <v>9</v>
      </c>
      <c r="C50" s="7" t="s">
        <v>43</v>
      </c>
      <c r="D50" s="8">
        <v>0.92860198177947018</v>
      </c>
      <c r="E50" s="8">
        <v>0.93092201679268693</v>
      </c>
      <c r="F50" s="7"/>
      <c r="G50" s="8">
        <v>0.96508699093119465</v>
      </c>
      <c r="H50" s="8">
        <v>1.0538680502322599</v>
      </c>
    </row>
    <row r="51" spans="2:15" ht="2.25" customHeight="1">
      <c r="B51" s="27"/>
      <c r="C51" s="27"/>
      <c r="D51" s="27"/>
      <c r="E51" s="27"/>
      <c r="F51" s="27"/>
      <c r="G51" s="27"/>
      <c r="H51" s="27"/>
      <c r="K51" s="32"/>
    </row>
    <row r="52" spans="2:15" ht="15.6">
      <c r="B52" s="9">
        <v>10</v>
      </c>
      <c r="C52" s="16" t="s">
        <v>47</v>
      </c>
      <c r="D52" s="23">
        <v>191970.24405467161</v>
      </c>
      <c r="E52" s="23">
        <v>191982.1270795356</v>
      </c>
      <c r="F52" s="16"/>
      <c r="G52" s="23">
        <v>199330.15512026221</v>
      </c>
      <c r="H52" s="23">
        <v>216806.18323427759</v>
      </c>
      <c r="K52" s="32">
        <f>+D52-SUM(D40:D51)</f>
        <v>0</v>
      </c>
      <c r="L52" s="32">
        <f>+E52-SUM(E40:E51)</f>
        <v>0</v>
      </c>
      <c r="M52" s="32"/>
      <c r="N52" s="32">
        <f>+G52-SUM(G40:G51)</f>
        <v>0</v>
      </c>
      <c r="O52" s="32">
        <f>+H52-SUM(H40:H51)</f>
        <v>0</v>
      </c>
    </row>
    <row r="53" spans="2:15" ht="2.25" customHeight="1">
      <c r="B53" s="24"/>
      <c r="C53" s="24"/>
      <c r="D53" s="25"/>
      <c r="E53" s="25"/>
      <c r="F53" s="24"/>
      <c r="G53" s="25"/>
      <c r="H53" s="25"/>
    </row>
    <row r="57" spans="2:15" ht="18">
      <c r="B57" s="17" t="s">
        <v>28</v>
      </c>
      <c r="C57" s="17"/>
      <c r="D57" s="17"/>
      <c r="E57" s="17"/>
      <c r="F57" s="17"/>
      <c r="G57" s="17"/>
      <c r="H57" s="17"/>
    </row>
    <row r="58" spans="2:15" ht="18">
      <c r="B58" s="18" t="s">
        <v>1</v>
      </c>
      <c r="C58" s="18"/>
      <c r="D58" s="18"/>
      <c r="E58" s="18"/>
      <c r="F58" s="18"/>
      <c r="G58" s="18"/>
      <c r="H58" s="18"/>
    </row>
    <row r="59" spans="2:15" ht="15.6">
      <c r="B59" s="30"/>
      <c r="C59" s="31"/>
      <c r="D59" s="31"/>
      <c r="E59" s="31"/>
    </row>
    <row r="60" spans="2:15" ht="18.600000000000001">
      <c r="B60" s="1" t="s">
        <v>3</v>
      </c>
      <c r="C60" s="2"/>
      <c r="D60" s="3"/>
      <c r="E60" s="3"/>
      <c r="F60" s="2"/>
      <c r="G60" s="3"/>
      <c r="H60" s="3"/>
    </row>
    <row r="61" spans="2:15" ht="18.600000000000001">
      <c r="B61" s="1"/>
      <c r="C61" s="2"/>
      <c r="D61" s="3" t="s">
        <v>4</v>
      </c>
      <c r="E61" s="3"/>
      <c r="F61" s="2"/>
      <c r="G61" s="3" t="s">
        <v>5</v>
      </c>
      <c r="H61" s="3"/>
    </row>
    <row r="62" spans="2:15" ht="15.6">
      <c r="B62" s="1" t="s">
        <v>6</v>
      </c>
      <c r="C62" s="1" t="s">
        <v>7</v>
      </c>
      <c r="D62" s="1">
        <v>2024</v>
      </c>
      <c r="E62" s="1">
        <v>2025</v>
      </c>
      <c r="F62" s="1"/>
      <c r="G62" s="1">
        <v>2024</v>
      </c>
      <c r="H62" s="1">
        <v>2025</v>
      </c>
    </row>
    <row r="63" spans="2:15" ht="15.6">
      <c r="B63" s="20" t="s">
        <v>48</v>
      </c>
      <c r="C63" s="21"/>
      <c r="D63" s="21"/>
      <c r="E63" s="21"/>
      <c r="F63" s="21"/>
      <c r="G63" s="21"/>
      <c r="H63" s="21"/>
    </row>
    <row r="64" spans="2:15" ht="15.6">
      <c r="B64" s="6">
        <v>1</v>
      </c>
      <c r="C64" s="7" t="s">
        <v>49</v>
      </c>
      <c r="D64" s="8">
        <f>+D27</f>
        <v>284667.03622327029</v>
      </c>
      <c r="E64" s="8">
        <f>+E27</f>
        <v>287014.53932934167</v>
      </c>
      <c r="F64" s="7"/>
      <c r="G64" s="8">
        <f>+G27</f>
        <v>313160.51520298212</v>
      </c>
      <c r="H64" s="8">
        <f>+H27</f>
        <v>343102.03725912317</v>
      </c>
      <c r="K64" s="32">
        <f>+D64-D27</f>
        <v>0</v>
      </c>
      <c r="L64" s="32">
        <f>+E64-E27</f>
        <v>0</v>
      </c>
      <c r="N64" s="32">
        <f>+G64-G27</f>
        <v>0</v>
      </c>
      <c r="O64" s="32">
        <f>+H64-H27</f>
        <v>0</v>
      </c>
    </row>
    <row r="65" spans="2:15" ht="15.6">
      <c r="B65" s="6">
        <v>2</v>
      </c>
      <c r="C65" s="7" t="s">
        <v>50</v>
      </c>
      <c r="D65" s="8">
        <f>+D52</f>
        <v>191970.24405467161</v>
      </c>
      <c r="E65" s="8">
        <f>+E52</f>
        <v>191982.1270795356</v>
      </c>
      <c r="F65" s="7"/>
      <c r="G65" s="8">
        <f>+G52</f>
        <v>199330.15512026221</v>
      </c>
      <c r="H65" s="8">
        <f>+H52</f>
        <v>216806.18323427759</v>
      </c>
      <c r="K65" s="32">
        <f>+D65-D52</f>
        <v>0</v>
      </c>
      <c r="L65" s="32">
        <f>+E65-E52</f>
        <v>0</v>
      </c>
      <c r="N65" s="32">
        <f>+G65-G52</f>
        <v>0</v>
      </c>
      <c r="O65" s="32">
        <f>+H65-H52</f>
        <v>0</v>
      </c>
    </row>
    <row r="66" spans="2:15" ht="2.25" customHeight="1">
      <c r="B66" s="27"/>
      <c r="C66" s="27"/>
      <c r="D66" s="27"/>
      <c r="E66" s="27"/>
      <c r="F66" s="27"/>
      <c r="G66" s="27"/>
      <c r="H66" s="27"/>
    </row>
    <row r="67" spans="2:15" ht="15.6">
      <c r="B67" s="9">
        <v>3</v>
      </c>
      <c r="C67" s="16" t="s">
        <v>51</v>
      </c>
      <c r="D67" s="23">
        <f>+D64+D65</f>
        <v>476637.2802779419</v>
      </c>
      <c r="E67" s="23">
        <f>+E64+E65</f>
        <v>478996.66640887724</v>
      </c>
      <c r="G67" s="23">
        <f>+G64+G65</f>
        <v>512490.6703232443</v>
      </c>
      <c r="H67" s="23">
        <f>+H64+H65</f>
        <v>559908.2204934007</v>
      </c>
      <c r="K67" s="33">
        <f>+D67-D65-D64</f>
        <v>0</v>
      </c>
      <c r="L67" s="33">
        <f>+E67-E65-E64</f>
        <v>0</v>
      </c>
      <c r="N67" s="33">
        <f>+G67-G65-G64</f>
        <v>0</v>
      </c>
      <c r="O67" s="33">
        <f>+H67-H65-H64</f>
        <v>0</v>
      </c>
    </row>
    <row r="72" spans="2:15">
      <c r="B72" t="s">
        <v>26</v>
      </c>
      <c r="C72" t="s">
        <v>27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5E876-09B0-46AB-A08E-54BAC111656C}"/>
</file>

<file path=customXml/itemProps2.xml><?xml version="1.0" encoding="utf-8"?>
<ds:datastoreItem xmlns:ds="http://schemas.openxmlformats.org/officeDocument/2006/customXml" ds:itemID="{5CCB0625-A5C2-4382-9960-1254AF1A0442}"/>
</file>

<file path=customXml/itemProps3.xml><?xml version="1.0" encoding="utf-8"?>
<ds:datastoreItem xmlns:ds="http://schemas.openxmlformats.org/officeDocument/2006/customXml" ds:itemID="{9417E853-6B0B-43FB-BBDB-51FEEE0AD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 &amp; Veatch</dc:creator>
  <cp:keywords/>
  <dc:description/>
  <cp:lastModifiedBy>andre.c.dasent@gmail.com</cp:lastModifiedBy>
  <cp:revision/>
  <dcterms:created xsi:type="dcterms:W3CDTF">2021-03-02T01:49:01Z</dcterms:created>
  <dcterms:modified xsi:type="dcterms:W3CDTF">2023-03-09T12:55:13Z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