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blackandveatch.sharepoint.com/sites/411071/Shared Documents/FY 2024 to FY 2025 Rate Proceeding/General Rate Proceeding Discovery/PA-Set-III/"/>
    </mc:Choice>
  </mc:AlternateContent>
  <xr:revisionPtr revIDLastSave="22" documentId="13_ncr:1_{D971D9B8-211E-4502-9EB1-456DC18042B1}" xr6:coauthVersionLast="47" xr6:coauthVersionMax="47" xr10:uidLastSave="{D500A8DB-1D9F-4A4A-BEA6-8C4BEFC9F0D5}"/>
  <bookViews>
    <workbookView xWindow="21480" yWindow="-120" windowWidth="21840" windowHeight="13140" xr2:uid="{00000000-000D-0000-FFFF-FFFF00000000}"/>
  </bookViews>
  <sheets>
    <sheet name="PA-III-22" sheetId="1" r:id="rId1"/>
  </sheets>
  <definedNames>
    <definedName name="_xlnm.Print_Area" localSheetId="0">'PA-III-22'!$A$1:$F$55</definedName>
    <definedName name="_xlnm.Print_Titles" localSheetId="0">'PA-III-22'!$1:$1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 l="1"/>
  <c r="E27" i="1"/>
  <c r="F27" i="1" s="1"/>
  <c r="H72" i="1" l="1"/>
  <c r="E72" i="1"/>
  <c r="F72" i="1" s="1"/>
  <c r="J72" i="1" s="1"/>
  <c r="E52" i="1"/>
  <c r="I72" i="1" l="1"/>
  <c r="E45" i="1" l="1"/>
  <c r="E44" i="1" l="1"/>
  <c r="E54" i="1" l="1"/>
  <c r="E47" i="1" l="1"/>
  <c r="D24" i="1" l="1"/>
  <c r="F9" i="1" l="1"/>
  <c r="D69" i="1" l="1"/>
  <c r="E67" i="1" s="1"/>
  <c r="D60" i="1"/>
  <c r="E66" i="1" l="1"/>
  <c r="E68" i="1"/>
  <c r="E65" i="1"/>
  <c r="D76" i="1" s="1"/>
  <c r="E64" i="1"/>
  <c r="E58" i="1"/>
  <c r="D74" i="1" s="1"/>
  <c r="E59" i="1"/>
  <c r="D75" i="1" s="1"/>
  <c r="E75" i="1" l="1"/>
  <c r="E76" i="1"/>
  <c r="E74" i="1"/>
  <c r="D78" i="1"/>
  <c r="H75" i="1" s="1"/>
  <c r="F74" i="1"/>
  <c r="E60" i="1"/>
  <c r="E69" i="1"/>
  <c r="H74" i="1" l="1"/>
  <c r="E78" i="1"/>
  <c r="I76" i="1" s="1"/>
  <c r="F75" i="1"/>
  <c r="F76" i="1"/>
  <c r="H76" i="1"/>
  <c r="E16" i="1"/>
  <c r="F78" i="1" l="1"/>
  <c r="J74" i="1" s="1"/>
  <c r="I75" i="1"/>
  <c r="I74" i="1"/>
  <c r="H78" i="1"/>
  <c r="J76" i="1" l="1"/>
  <c r="J75" i="1"/>
  <c r="I78" i="1"/>
  <c r="J78" i="1" l="1"/>
</calcChain>
</file>

<file path=xl/sharedStrings.xml><?xml version="1.0" encoding="utf-8"?>
<sst xmlns="http://schemas.openxmlformats.org/spreadsheetml/2006/main" count="142" uniqueCount="80">
  <si>
    <t>Financial Summary by Class - Water Department - FUND 020 ONLY</t>
  </si>
  <si>
    <t xml:space="preserve">Included as an O&amp;M Adjustment in Financial Plan Projections </t>
  </si>
  <si>
    <t>Covered by Escalation Factor</t>
  </si>
  <si>
    <t xml:space="preserve">PWD Division </t>
  </si>
  <si>
    <t>Class 100</t>
  </si>
  <si>
    <t>X</t>
  </si>
  <si>
    <t>C&amp;E and P&amp;E</t>
  </si>
  <si>
    <t>Increases in salaries  due to labor rate negotiations</t>
  </si>
  <si>
    <t>ALL</t>
  </si>
  <si>
    <t>Provision for 70 new positions funded at 25%:</t>
  </si>
  <si>
    <t>Operations</t>
  </si>
  <si>
    <t>HR, Operations, Public Affairs, C&amp;E,P&amp;E</t>
  </si>
  <si>
    <t>Increase in Terminal leave pay</t>
  </si>
  <si>
    <t>Increase in Over Time due to salary rate increases</t>
  </si>
  <si>
    <t>Other changes</t>
  </si>
  <si>
    <t>Class 200</t>
  </si>
  <si>
    <t>Provision and increases in contract services (Class 250)</t>
  </si>
  <si>
    <t xml:space="preserve">The Greened Acre Retrofit Program supports Consent Order and Agreement  (COA) requirements as it provides a pathway for the Department to take compliance credit for Greened Acres on project sites that would otherwise be inaccessible            </t>
  </si>
  <si>
    <t>Planning and Environmental</t>
  </si>
  <si>
    <t>Treasurer Office contracts for money management services, debt issuance support and Federal Financial Assistance applications</t>
  </si>
  <si>
    <t>Finance</t>
  </si>
  <si>
    <t>HR</t>
  </si>
  <si>
    <t>Increase  for Utility marking services which help protect PWD assets and Ongoing support needed for the Act 537 Plan  and other plans</t>
  </si>
  <si>
    <t>Constriction &amp; Engineering</t>
  </si>
  <si>
    <t>Provision of Landscaping services at Flow control</t>
  </si>
  <si>
    <t>hazardous waste contract to audit and establish hazardous waste program at all water /wastewater plants to meet new regulations</t>
  </si>
  <si>
    <t xml:space="preserve">Increased support Customer Assistance Programs and PWD Call center </t>
  </si>
  <si>
    <t>Public Affairs</t>
  </si>
  <si>
    <t>Staff augmentation for the Streets Department for review of PWD plan designs</t>
  </si>
  <si>
    <t>Other adjustments</t>
  </si>
  <si>
    <t>Increase Class 260</t>
  </si>
  <si>
    <t>Construction cost for Green Tree Run Stream Project Under Planning &amp; Env. Services</t>
  </si>
  <si>
    <t>X (Include in FY 2024 and reduce by $1M thereafter)</t>
  </si>
  <si>
    <t>Drydocking &amp; Barge Cleaning costs &amp; Security system at Northeast Plant</t>
  </si>
  <si>
    <t>Maintenance and repairs of Green Infrastructure under GSO-Opr</t>
  </si>
  <si>
    <t xml:space="preserve">Increased costs for routine maintenance for pumps at Water Plants </t>
  </si>
  <si>
    <t>Provision for prices adjustment for digester cleaning</t>
  </si>
  <si>
    <t xml:space="preserve">Increased costs for routine maintenance for pumps at wastewater plants </t>
  </si>
  <si>
    <t>Other class 260 maintenance</t>
  </si>
  <si>
    <t>Decrease Class 2XX</t>
  </si>
  <si>
    <t>Reduction in SMIP/GARP</t>
  </si>
  <si>
    <r>
      <t>Payment to PMA for operating Charges Increases as per CPI for maintenance of cogeneration engines (class 281)</t>
    </r>
    <r>
      <rPr>
        <sz val="11"/>
        <rFont val="Calibri"/>
        <family val="2"/>
        <scheme val="minor"/>
      </rPr>
      <t xml:space="preserve"> </t>
    </r>
    <r>
      <rPr>
        <b/>
        <sz val="11"/>
        <rFont val="Calibri"/>
        <family val="2"/>
        <scheme val="minor"/>
      </rPr>
      <t>under BRC</t>
    </r>
  </si>
  <si>
    <t>Provision for energy cost increase under class 220 (power)</t>
  </si>
  <si>
    <t>Provision for energy cost increase under class 221 (gas)</t>
  </si>
  <si>
    <t>Increase in Refuse and Sludge removal, barge fuel class 205 NE and Distribution -Opr</t>
  </si>
  <si>
    <t>Class 300</t>
  </si>
  <si>
    <t>Due to increases in prices of chemical cost resulting from over 40% rise (class 307)</t>
  </si>
  <si>
    <t>Increase in inlet protection and PVC fitting material and vegetated material needs  GSI Maintenance class 301/323</t>
  </si>
  <si>
    <t>Filter and Backwash control valve for maintenance at the Queen Lane Plant classes 310/311</t>
  </si>
  <si>
    <t xml:space="preserve">Projected Class 300 Increase </t>
  </si>
  <si>
    <t>Class 400</t>
  </si>
  <si>
    <t xml:space="preserve">Department wide furniture need for ongoing renovation </t>
  </si>
  <si>
    <t>New Liquid Chromatography Tandem Mass Spectrometer (LC.MS) for Per- and Polyfluoroalkyl Substances (PFAS)</t>
  </si>
  <si>
    <t>BLS</t>
  </si>
  <si>
    <t>Radios, repeaters at the Northeast 9 $825k), Southeast ($375k) and Queen Lane 9$150k)</t>
  </si>
  <si>
    <t>Other</t>
  </si>
  <si>
    <t xml:space="preserve">Projected Class 400 Increase </t>
  </si>
  <si>
    <t>32 New Positions</t>
  </si>
  <si>
    <t xml:space="preserve">Twenty-two (22) needed to support the Consent Order and Agreement (COA), also known as Green Cities Clean Waters. The COA has accelerated requirements at each 5-year target which will require continued hiring of ground and facility maintenance workers each fiscal year to maintain the disaggregated infrastructure that is required under the City's COA. Ten (10) for Lead and Copper Rule.  </t>
  </si>
  <si>
    <t xml:space="preserve">Ten (10) for Lead and Copper Rule.  </t>
  </si>
  <si>
    <t>Total</t>
  </si>
  <si>
    <t>38 New Positions</t>
  </si>
  <si>
    <t xml:space="preserve">3 under Human Resources to improve hiring; </t>
  </si>
  <si>
    <t xml:space="preserve">4 under Operations for Process Mechanic and administrative support; </t>
  </si>
  <si>
    <t xml:space="preserve">9 under Public Affairs to support community engagement and governmental relations supports; </t>
  </si>
  <si>
    <t xml:space="preserve">7 under Planning &amp; Engineering for project control support, </t>
  </si>
  <si>
    <t>Construction &amp; Engineering</t>
  </si>
  <si>
    <t>15 under Environmental Services to support varies compliance tasks including inspections, plan review, enforcements etc.</t>
  </si>
  <si>
    <t>Planning &amp; Environmental</t>
  </si>
  <si>
    <t>GSI (COA)</t>
  </si>
  <si>
    <t>Distribution (Lead &amp; Copper)</t>
  </si>
  <si>
    <t>Treatment HQ</t>
  </si>
  <si>
    <t>Total (FY 2024 $)</t>
  </si>
  <si>
    <t>Others class 300 supplies</t>
  </si>
  <si>
    <t xml:space="preserve">Provision for 32 new positions for Regulatory Compliance.  Twenty-two (22) needed to support the Consent Order and Agreement (COA), also known as Green Cities Clean Waters. The COA has accelerated requirements at each 5-year target which will require continued hiring of ground and facility maintenance workers each fiscal year to maintain the disaggregated infrastructure that is required under the City's COA. Ten (10) for Lead and Copper Rule.  </t>
  </si>
  <si>
    <t>Provision of thirty eighty (38) positions to support ongoing operations (3 under Human Resources to improve hiring; 4 under Operations for Process Mechanic and administrative support; 9 under Public Affairs to support community engagement and governmental relations supports; 7 under Planning &amp; Engineering for project control support, 15 under Environmental Services to support varies compliance tasks including inspections, plan review, enforcements etc.</t>
  </si>
  <si>
    <t>Increase in Temp positions due to delayed in hiring (for Utilization of interns)</t>
  </si>
  <si>
    <t>Increase  to fund apprentice training under Workforce Development ($786k), Strategic Plan Consultant ($200k), Safety and Security consultants ($165k) under Human Resources</t>
  </si>
  <si>
    <t>Increased spending on Germantown Storm Floor Relief Planning  ($250k), continued effort to identify energy efficiency and research support ($400k)</t>
  </si>
  <si>
    <t xml:space="preserve">Transfer of 35 existing positions (4 filled, $417k and 31 vacant, $802k) from Capital to Operating. These are not new obligations but an alignment of the budget with City policy to fund personnel cost with Operating instead of Capital dollars.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</si>
</sst>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6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Cambria"/>
      <family val="1"/>
    </font>
    <font>
      <sz val="12"/>
      <color theme="1"/>
      <name val="Calibri"/>
      <family val="2"/>
      <scheme val="minor"/>
    </font>
    <font>
      <sz val="10"/>
      <name val="Arial"/>
      <family val="2"/>
    </font>
    <font>
      <sz val="12"/>
      <name val="Arial"/>
      <family val="2"/>
    </font>
    <font>
      <sz val="10"/>
      <color indexed="8"/>
      <name val="Arial"/>
      <family val="2"/>
    </font>
    <font>
      <sz val="8"/>
      <name val="Arial"/>
      <family val="2"/>
    </font>
    <font>
      <sz val="11"/>
      <color indexed="17"/>
      <name val="Calibri"/>
      <family val="2"/>
    </font>
    <font>
      <sz val="11"/>
      <color indexed="2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color indexed="18"/>
      <name val="Cambria"/>
      <family val="1"/>
    </font>
    <font>
      <b/>
      <sz val="15"/>
      <color indexed="18"/>
      <name val="Calibri"/>
      <family val="2"/>
    </font>
    <font>
      <b/>
      <sz val="13"/>
      <color indexed="18"/>
      <name val="Calibri"/>
      <family val="2"/>
    </font>
    <font>
      <b/>
      <sz val="11"/>
      <color indexed="18"/>
      <name val="Calibri"/>
      <family val="2"/>
    </font>
    <font>
      <sz val="11"/>
      <color indexed="16"/>
      <name val="Calibri"/>
      <family val="2"/>
    </font>
    <font>
      <sz val="11"/>
      <color indexed="18"/>
      <name val="Calibri"/>
      <family val="2"/>
    </font>
    <font>
      <b/>
      <sz val="11"/>
      <color indexed="13"/>
      <name val="Calibri"/>
      <family val="2"/>
    </font>
    <font>
      <sz val="11"/>
      <color indexed="13"/>
      <name val="Calibri"/>
      <family val="2"/>
    </font>
    <font>
      <sz val="11"/>
      <color indexed="8"/>
      <name val="Calibri"/>
      <family val="2"/>
      <scheme val="minor"/>
    </font>
    <font>
      <u/>
      <sz val="11"/>
      <color theme="10"/>
      <name val="Calibri"/>
      <family val="2"/>
      <scheme val="minor"/>
    </font>
    <font>
      <u/>
      <sz val="11"/>
      <color indexed="12"/>
      <name val="Calibri"/>
      <family val="2"/>
    </font>
    <font>
      <sz val="12"/>
      <name val="Helv"/>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rgb="FF000000"/>
      <name val="Times New Roman"/>
      <family val="1"/>
    </font>
    <font>
      <b/>
      <sz val="10"/>
      <color rgb="FFFFFFFF"/>
      <name val="Cambria"/>
      <family val="1"/>
    </font>
    <font>
      <b/>
      <u/>
      <sz val="11"/>
      <color theme="1"/>
      <name val="Cambria"/>
      <family val="1"/>
    </font>
    <font>
      <sz val="10"/>
      <name val="Arial"/>
      <family val="2"/>
    </font>
    <font>
      <i/>
      <sz val="10"/>
      <color theme="1"/>
      <name val="Calibri"/>
      <family val="2"/>
      <scheme val="minor"/>
    </font>
    <font>
      <sz val="8"/>
      <name val="Calibri"/>
      <family val="2"/>
      <scheme val="minor"/>
    </font>
    <font>
      <sz val="11"/>
      <name val="Calibri"/>
      <family val="2"/>
      <scheme val="minor"/>
    </font>
    <font>
      <sz val="12"/>
      <color rgb="FF53575C"/>
      <name val="Calibri"/>
      <family val="2"/>
      <scheme val="minor"/>
    </font>
    <font>
      <b/>
      <sz val="11"/>
      <color rgb="FF0070C0"/>
      <name val="Calibri"/>
      <family val="2"/>
      <scheme val="minor"/>
    </font>
    <font>
      <u/>
      <sz val="11"/>
      <color theme="1"/>
      <name val="Calibri"/>
      <family val="2"/>
      <scheme val="minor"/>
    </font>
    <font>
      <sz val="12"/>
      <name val="Calibri"/>
      <family val="2"/>
      <scheme val="minor"/>
    </font>
    <font>
      <b/>
      <sz val="11"/>
      <name val="Calibri"/>
      <family val="2"/>
      <scheme val="minor"/>
    </font>
    <font>
      <b/>
      <sz val="10"/>
      <name val="Cambria"/>
      <family val="1"/>
    </font>
    <font>
      <b/>
      <sz val="10"/>
      <color theme="0"/>
      <name val="Cambria"/>
      <family val="1"/>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F497D"/>
        <bgColor indexed="64"/>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18"/>
      </patternFill>
    </fill>
    <fill>
      <patternFill patternType="solid">
        <fgColor indexed="10"/>
      </patternFill>
    </fill>
    <fill>
      <patternFill patternType="solid">
        <fgColor indexed="2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18"/>
      </top>
      <bottom style="double">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11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43" fontId="19"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0" fontId="20" fillId="0" borderId="0"/>
    <xf numFmtId="44" fontId="20"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38" fillId="34" borderId="10"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6" fillId="43" borderId="11"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7" fillId="34" borderId="10" applyNumberFormat="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0" fillId="35" borderId="16" applyNumberFormat="0" applyFon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29" fillId="34" borderId="17"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0" fontId="23" fillId="0" borderId="0"/>
    <xf numFmtId="0" fontId="21" fillId="0" borderId="0"/>
    <xf numFmtId="0" fontId="1" fillId="0" borderId="0"/>
    <xf numFmtId="0" fontId="1" fillId="0" borderId="0"/>
    <xf numFmtId="0" fontId="20" fillId="0" borderId="0">
      <alignment vertical="center"/>
    </xf>
    <xf numFmtId="0" fontId="1" fillId="0" borderId="0"/>
    <xf numFmtId="0" fontId="21" fillId="0" borderId="0"/>
    <xf numFmtId="0" fontId="21" fillId="0" borderId="0"/>
    <xf numFmtId="0" fontId="20" fillId="0" borderId="0">
      <alignment wrapText="1"/>
    </xf>
    <xf numFmtId="44" fontId="1" fillId="0" borderId="0" applyFont="0" applyFill="0" applyBorder="0" applyAlignment="0" applyProtection="0"/>
    <xf numFmtId="44"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1" fillId="0" borderId="0" applyFont="0" applyFill="0" applyBorder="0" applyAlignment="0" applyProtection="0"/>
    <xf numFmtId="43" fontId="40" fillId="0" borderId="0" applyFont="0" applyFill="0" applyBorder="0" applyAlignment="0" applyProtection="0"/>
    <xf numFmtId="43" fontId="20" fillId="0" borderId="0" applyFont="0" applyFill="0" applyBorder="0" applyAlignment="0" applyProtection="0">
      <alignment vertical="center"/>
    </xf>
    <xf numFmtId="0" fontId="20" fillId="0" borderId="0">
      <alignment vertical="center"/>
    </xf>
    <xf numFmtId="9" fontId="20" fillId="0" borderId="0" applyFont="0" applyFill="0" applyBorder="0" applyAlignment="0" applyProtection="0"/>
    <xf numFmtId="0" fontId="23" fillId="0" borderId="0"/>
    <xf numFmtId="0" fontId="21" fillId="0" borderId="0"/>
    <xf numFmtId="0" fontId="1" fillId="0" borderId="0"/>
    <xf numFmtId="43" fontId="20" fillId="0" borderId="0" applyFont="0" applyFill="0" applyBorder="0" applyAlignment="0" applyProtection="0"/>
    <xf numFmtId="0" fontId="20" fillId="0" borderId="0"/>
    <xf numFmtId="0" fontId="1" fillId="8" borderId="8" applyNumberFormat="0" applyFont="0" applyAlignment="0" applyProtection="0"/>
    <xf numFmtId="0" fontId="1" fillId="8" borderId="8" applyNumberFormat="0" applyFont="0" applyAlignment="0" applyProtection="0"/>
    <xf numFmtId="43" fontId="20" fillId="0" borderId="0" applyFont="0" applyFill="0" applyBorder="0" applyAlignment="0" applyProtection="0"/>
    <xf numFmtId="0" fontId="1" fillId="0" borderId="0"/>
    <xf numFmtId="0" fontId="1" fillId="0" borderId="0"/>
    <xf numFmtId="0" fontId="1" fillId="0" borderId="0"/>
    <xf numFmtId="0" fontId="22" fillId="0" borderId="0"/>
    <xf numFmtId="0" fontId="23" fillId="0" borderId="0"/>
    <xf numFmtId="0" fontId="1" fillId="0" borderId="0"/>
    <xf numFmtId="0" fontId="21" fillId="0" borderId="0"/>
    <xf numFmtId="0" fontId="1" fillId="0" borderId="0"/>
    <xf numFmtId="0" fontId="1" fillId="0" borderId="0"/>
    <xf numFmtId="0" fontId="1" fillId="0" borderId="0"/>
    <xf numFmtId="0" fontId="19" fillId="0" borderId="0"/>
    <xf numFmtId="0" fontId="23" fillId="0" borderId="0"/>
    <xf numFmtId="0" fontId="1" fillId="0" borderId="0"/>
    <xf numFmtId="0" fontId="2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0" fontId="1" fillId="0" borderId="0"/>
    <xf numFmtId="0" fontId="31" fillId="34"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7"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2" borderId="0" applyNumberFormat="0" applyBorder="0" applyAlignment="0" applyProtection="0"/>
    <xf numFmtId="0" fontId="25" fillId="34" borderId="0" applyNumberFormat="0" applyBorder="0" applyAlignment="0" applyProtection="0"/>
    <xf numFmtId="0" fontId="38" fillId="34" borderId="10" applyNumberFormat="0" applyAlignment="0" applyProtection="0"/>
    <xf numFmtId="0" fontId="26" fillId="43" borderId="11" applyNumberFormat="0" applyAlignment="0" applyProtection="0"/>
    <xf numFmtId="0" fontId="28" fillId="0" borderId="0" applyNumberFormat="0" applyFill="0" applyBorder="0" applyAlignment="0" applyProtection="0"/>
    <xf numFmtId="0" fontId="24" fillId="34" borderId="0" applyNumberFormat="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7" fillId="34" borderId="10" applyNumberFormat="0" applyAlignment="0" applyProtection="0"/>
    <xf numFmtId="0" fontId="39" fillId="0" borderId="15" applyNumberFormat="0" applyFill="0" applyAlignment="0" applyProtection="0"/>
    <xf numFmtId="0" fontId="36" fillId="34" borderId="0" applyNumberFormat="0" applyBorder="0" applyAlignment="0" applyProtection="0"/>
    <xf numFmtId="0" fontId="1" fillId="0" borderId="0"/>
    <xf numFmtId="0" fontId="20" fillId="35" borderId="16" applyNumberFormat="0" applyFont="0" applyAlignment="0" applyProtection="0"/>
    <xf numFmtId="0" fontId="29" fillId="34" borderId="17" applyNumberFormat="0" applyAlignment="0" applyProtection="0"/>
    <xf numFmtId="0" fontId="32" fillId="0" borderId="0" applyNumberFormat="0" applyFill="0" applyBorder="0" applyAlignment="0" applyProtection="0"/>
    <xf numFmtId="0" fontId="29" fillId="0" borderId="18" applyNumberFormat="0" applyFill="0" applyAlignment="0" applyProtection="0"/>
    <xf numFmtId="0" fontId="27" fillId="0" borderId="0" applyNumberFormat="0" applyFill="0" applyBorder="0" applyAlignment="0" applyProtection="0"/>
    <xf numFmtId="0" fontId="1" fillId="0" borderId="0"/>
    <xf numFmtId="0" fontId="20" fillId="35" borderId="16" applyNumberFormat="0" applyFont="0" applyAlignment="0" applyProtection="0"/>
    <xf numFmtId="0" fontId="53" fillId="0" borderId="0"/>
    <xf numFmtId="0" fontId="53" fillId="0" borderId="0"/>
    <xf numFmtId="0" fontId="53" fillId="0" borderId="0"/>
    <xf numFmtId="0" fontId="43" fillId="0" borderId="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52" borderId="0" applyNumberFormat="0" applyBorder="0" applyAlignment="0" applyProtection="0"/>
    <xf numFmtId="0" fontId="30" fillId="53" borderId="0" applyNumberFormat="0" applyBorder="0" applyAlignment="0" applyProtection="0"/>
    <xf numFmtId="0" fontId="30" fillId="51" borderId="0" applyNumberFormat="0" applyBorder="0" applyAlignment="0" applyProtection="0"/>
    <xf numFmtId="0" fontId="30"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0" fillId="54"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25" fillId="45" borderId="0" applyNumberFormat="0" applyBorder="0" applyAlignment="0" applyProtection="0"/>
    <xf numFmtId="0" fontId="44" fillId="34" borderId="10" applyNumberFormat="0" applyAlignment="0" applyProtection="0"/>
    <xf numFmtId="0" fontId="26" fillId="60" borderId="19" applyNumberFormat="0" applyAlignment="0" applyProtection="0"/>
    <xf numFmtId="44" fontId="20" fillId="0" borderId="0" applyFont="0" applyFill="0" applyBorder="0" applyAlignment="0" applyProtection="0"/>
    <xf numFmtId="0" fontId="24" fillId="46" borderId="0" applyNumberFormat="0" applyBorder="0" applyAlignment="0" applyProtection="0"/>
    <xf numFmtId="0" fontId="45" fillId="0" borderId="20" applyNumberFormat="0" applyFill="0" applyAlignment="0" applyProtection="0"/>
    <xf numFmtId="0" fontId="46" fillId="0" borderId="13" applyNumberFormat="0" applyFill="0" applyAlignment="0" applyProtection="0"/>
    <xf numFmtId="0" fontId="47" fillId="0" borderId="21" applyNumberFormat="0" applyFill="0" applyAlignment="0" applyProtection="0"/>
    <xf numFmtId="0" fontId="47" fillId="0" borderId="0" applyNumberFormat="0" applyFill="0" applyBorder="0" applyAlignment="0" applyProtection="0"/>
    <xf numFmtId="0" fontId="48" fillId="49" borderId="10" applyNumberFormat="0" applyAlignment="0" applyProtection="0"/>
    <xf numFmtId="0" fontId="49" fillId="0" borderId="22" applyNumberFormat="0" applyFill="0" applyAlignment="0" applyProtection="0"/>
    <xf numFmtId="0" fontId="50" fillId="61" borderId="0" applyNumberFormat="0" applyBorder="0" applyAlignment="0" applyProtection="0"/>
    <xf numFmtId="0" fontId="20" fillId="62" borderId="16" applyNumberFormat="0" applyFont="0" applyAlignment="0" applyProtection="0"/>
    <xf numFmtId="0" fontId="51" fillId="34" borderId="23" applyNumberFormat="0" applyAlignment="0" applyProtection="0"/>
    <xf numFmtId="0" fontId="52" fillId="0" borderId="0" applyNumberFormat="0" applyFill="0" applyBorder="0" applyAlignment="0" applyProtection="0"/>
    <xf numFmtId="0" fontId="29" fillId="0" borderId="24" applyNumberFormat="0" applyFill="0" applyAlignment="0" applyProtection="0"/>
    <xf numFmtId="0" fontId="1" fillId="0" borderId="0"/>
    <xf numFmtId="0" fontId="21" fillId="0" borderId="0"/>
    <xf numFmtId="0" fontId="1" fillId="0" borderId="0"/>
    <xf numFmtId="0" fontId="1" fillId="0" borderId="0"/>
    <xf numFmtId="0" fontId="20" fillId="0" borderId="0">
      <alignment vertical="center"/>
    </xf>
    <xf numFmtId="43" fontId="1" fillId="0" borderId="0" applyFont="0" applyFill="0" applyBorder="0" applyAlignment="0" applyProtection="0"/>
    <xf numFmtId="44" fontId="20" fillId="0" borderId="0" applyFont="0" applyFill="0" applyBorder="0" applyAlignment="0" applyProtection="0">
      <alignment vertical="center"/>
    </xf>
    <xf numFmtId="44" fontId="1" fillId="0" borderId="0" applyFont="0" applyFill="0" applyBorder="0" applyAlignment="0" applyProtection="0"/>
    <xf numFmtId="0" fontId="20" fillId="0" borderId="0">
      <alignment wrapText="1"/>
    </xf>
    <xf numFmtId="0" fontId="20" fillId="0" borderId="0"/>
    <xf numFmtId="0" fontId="1" fillId="0" borderId="0"/>
    <xf numFmtId="0" fontId="1" fillId="0" borderId="0"/>
    <xf numFmtId="0" fontId="23" fillId="0" borderId="0"/>
    <xf numFmtId="0" fontId="1" fillId="0" borderId="0"/>
    <xf numFmtId="0" fontId="56" fillId="0" borderId="0"/>
    <xf numFmtId="0" fontId="20" fillId="0" borderId="0"/>
    <xf numFmtId="0" fontId="20" fillId="0" borderId="0"/>
    <xf numFmtId="4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8" borderId="8"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21" fillId="0" borderId="0"/>
    <xf numFmtId="43" fontId="20" fillId="0" borderId="0" applyFont="0" applyFill="0" applyBorder="0" applyAlignment="0" applyProtection="0">
      <alignment vertical="center"/>
    </xf>
    <xf numFmtId="43" fontId="1" fillId="0" borderId="0" applyFont="0" applyFill="0" applyBorder="0" applyAlignment="0" applyProtection="0"/>
    <xf numFmtId="43" fontId="20" fillId="0" borderId="0" applyFont="0" applyFill="0" applyBorder="0" applyAlignment="0" applyProtection="0">
      <alignment vertical="center"/>
    </xf>
    <xf numFmtId="0" fontId="20" fillId="0" borderId="0">
      <alignment vertical="center"/>
    </xf>
    <xf numFmtId="9" fontId="20" fillId="0" borderId="0" applyFont="0" applyFill="0" applyBorder="0" applyAlignment="0" applyProtection="0"/>
    <xf numFmtId="0" fontId="21" fillId="0" borderId="0"/>
    <xf numFmtId="0" fontId="1" fillId="0" borderId="0"/>
    <xf numFmtId="43" fontId="20" fillId="0" borderId="0" applyFont="0" applyFill="0" applyBorder="0" applyAlignment="0" applyProtection="0"/>
    <xf numFmtId="0" fontId="1" fillId="0" borderId="0"/>
    <xf numFmtId="0" fontId="23" fillId="0" borderId="0"/>
    <xf numFmtId="0" fontId="1" fillId="0" borderId="0"/>
    <xf numFmtId="0" fontId="2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0"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0" fontId="20" fillId="0" borderId="0"/>
    <xf numFmtId="0" fontId="20" fillId="0" borderId="0"/>
    <xf numFmtId="0" fontId="20"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3" fontId="19"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0" fillId="0" borderId="0" xfId="0" applyAlignment="1">
      <alignment vertical="center"/>
    </xf>
    <xf numFmtId="8" fontId="0" fillId="0" borderId="0" xfId="0" applyNumberFormat="1"/>
    <xf numFmtId="0" fontId="54" fillId="33" borderId="0" xfId="0" applyFont="1" applyFill="1" applyAlignment="1">
      <alignment horizontal="center" vertical="center"/>
    </xf>
    <xf numFmtId="0" fontId="54" fillId="33" borderId="0" xfId="0" applyFont="1" applyFill="1" applyAlignment="1">
      <alignment horizontal="right" vertical="center"/>
    </xf>
    <xf numFmtId="0" fontId="0" fillId="0" borderId="27" xfId="0" applyBorder="1"/>
    <xf numFmtId="3" fontId="0" fillId="0" borderId="0" xfId="0" applyNumberFormat="1"/>
    <xf numFmtId="0" fontId="16" fillId="0" borderId="0" xfId="0" applyFont="1" applyAlignment="1">
      <alignment horizontal="center"/>
    </xf>
    <xf numFmtId="0" fontId="0" fillId="0" borderId="0" xfId="0" applyAlignment="1">
      <alignment horizontal="center" vertical="center"/>
    </xf>
    <xf numFmtId="6" fontId="0" fillId="0" borderId="0" xfId="0" applyNumberFormat="1"/>
    <xf numFmtId="8" fontId="59" fillId="0" borderId="25" xfId="0" applyNumberFormat="1" applyFont="1" applyBorder="1" applyAlignment="1">
      <alignment horizontal="right"/>
    </xf>
    <xf numFmtId="0" fontId="57" fillId="0" borderId="0" xfId="0" applyFont="1" applyAlignment="1">
      <alignment horizontal="left" vertical="center" wrapText="1"/>
    </xf>
    <xf numFmtId="0" fontId="0" fillId="0" borderId="29" xfId="0" applyBorder="1"/>
    <xf numFmtId="164" fontId="0" fillId="0" borderId="29" xfId="2116" applyNumberFormat="1" applyFont="1" applyBorder="1"/>
    <xf numFmtId="9" fontId="0" fillId="0" borderId="0" xfId="2118" applyFont="1"/>
    <xf numFmtId="41" fontId="0" fillId="0" borderId="0" xfId="0" applyNumberFormat="1"/>
    <xf numFmtId="6" fontId="0" fillId="0" borderId="0" xfId="0" applyNumberFormat="1" applyAlignment="1">
      <alignment vertical="center"/>
    </xf>
    <xf numFmtId="165" fontId="0" fillId="0" borderId="0" xfId="0" applyNumberFormat="1" applyAlignment="1">
      <alignment vertical="center"/>
    </xf>
    <xf numFmtId="6" fontId="54" fillId="33" borderId="0" xfId="0" applyNumberFormat="1" applyFont="1" applyFill="1" applyAlignment="1">
      <alignment horizontal="center" vertical="center"/>
    </xf>
    <xf numFmtId="6" fontId="59" fillId="0" borderId="25" xfId="0" applyNumberFormat="1" applyFont="1" applyBorder="1" applyAlignment="1">
      <alignment horizontal="right"/>
    </xf>
    <xf numFmtId="6" fontId="0" fillId="0" borderId="27" xfId="0" applyNumberFormat="1" applyBorder="1"/>
    <xf numFmtId="0" fontId="60" fillId="0" borderId="0" xfId="0" applyFont="1" applyAlignment="1">
      <alignment horizontal="center" vertical="center"/>
    </xf>
    <xf numFmtId="6" fontId="18" fillId="0" borderId="0" xfId="0" applyNumberFormat="1" applyFont="1" applyAlignment="1">
      <alignment vertical="center"/>
    </xf>
    <xf numFmtId="165" fontId="0" fillId="0" borderId="0" xfId="0" applyNumberFormat="1" applyAlignment="1">
      <alignment horizontal="center" vertical="center"/>
    </xf>
    <xf numFmtId="41" fontId="61" fillId="0" borderId="0" xfId="0" applyNumberFormat="1" applyFont="1" applyAlignment="1">
      <alignment horizontal="center" vertical="center"/>
    </xf>
    <xf numFmtId="0" fontId="62" fillId="0" borderId="0" xfId="0" applyFont="1" applyAlignment="1">
      <alignment vertical="center"/>
    </xf>
    <xf numFmtId="0" fontId="59" fillId="0" borderId="0" xfId="0" applyFont="1"/>
    <xf numFmtId="165" fontId="64" fillId="0" borderId="29" xfId="0" applyNumberFormat="1" applyFont="1" applyBorder="1" applyAlignment="1">
      <alignment horizontal="right" vertical="center"/>
    </xf>
    <xf numFmtId="0" fontId="59" fillId="0" borderId="25" xfId="0" applyFont="1" applyBorder="1" applyAlignment="1">
      <alignment horizontal="left" vertical="center" wrapText="1"/>
    </xf>
    <xf numFmtId="165" fontId="59" fillId="0" borderId="34" xfId="2117" applyNumberFormat="1" applyFont="1" applyFill="1" applyBorder="1" applyAlignment="1">
      <alignment vertical="center" wrapText="1"/>
    </xf>
    <xf numFmtId="0" fontId="59" fillId="0" borderId="0" xfId="0" applyFont="1" applyAlignment="1">
      <alignment vertical="center"/>
    </xf>
    <xf numFmtId="0" fontId="59" fillId="0" borderId="26" xfId="0" applyFont="1" applyBorder="1" applyAlignment="1">
      <alignment horizontal="left" vertical="center" wrapText="1"/>
    </xf>
    <xf numFmtId="165" fontId="59" fillId="0" borderId="29" xfId="2117" applyNumberFormat="1" applyFont="1" applyFill="1" applyBorder="1" applyAlignment="1">
      <alignment vertical="center" wrapText="1"/>
    </xf>
    <xf numFmtId="165" fontId="59" fillId="0" borderId="0" xfId="0" applyNumberFormat="1" applyFont="1" applyAlignment="1">
      <alignment vertical="center"/>
    </xf>
    <xf numFmtId="0" fontId="59" fillId="0" borderId="27" xfId="0" applyFont="1" applyBorder="1" applyAlignment="1">
      <alignment horizontal="left" vertical="center" wrapText="1"/>
    </xf>
    <xf numFmtId="165" fontId="59" fillId="0" borderId="35" xfId="2117" applyNumberFormat="1" applyFont="1" applyFill="1" applyBorder="1" applyAlignment="1">
      <alignment vertical="center" wrapText="1"/>
    </xf>
    <xf numFmtId="0" fontId="59" fillId="0" borderId="27" xfId="0" applyFont="1" applyBorder="1"/>
    <xf numFmtId="0" fontId="65" fillId="33" borderId="0" xfId="0" applyFont="1" applyFill="1" applyAlignment="1">
      <alignment horizontal="center" vertical="center"/>
    </xf>
    <xf numFmtId="8" fontId="59" fillId="0" borderId="25" xfId="0" applyNumberFormat="1" applyFont="1" applyBorder="1" applyAlignment="1">
      <alignment horizontal="right" vertical="center"/>
    </xf>
    <xf numFmtId="6" fontId="59" fillId="0" borderId="26" xfId="0" applyNumberFormat="1" applyFont="1" applyBorder="1" applyAlignment="1">
      <alignment horizontal="right" vertical="center"/>
    </xf>
    <xf numFmtId="8" fontId="59" fillId="0" borderId="26" xfId="0" applyNumberFormat="1" applyFont="1" applyBorder="1" applyAlignment="1">
      <alignment horizontal="right" vertical="center"/>
    </xf>
    <xf numFmtId="8" fontId="64" fillId="0" borderId="26" xfId="0" applyNumberFormat="1" applyFont="1" applyBorder="1"/>
    <xf numFmtId="41" fontId="64" fillId="0" borderId="26" xfId="0" applyNumberFormat="1" applyFont="1" applyBorder="1"/>
    <xf numFmtId="6" fontId="59" fillId="0" borderId="0" xfId="0" applyNumberFormat="1" applyFont="1"/>
    <xf numFmtId="8" fontId="59" fillId="0" borderId="26" xfId="0" applyNumberFormat="1" applyFont="1" applyBorder="1" applyAlignment="1">
      <alignment horizontal="right"/>
    </xf>
    <xf numFmtId="6" fontId="59" fillId="0" borderId="26" xfId="0" applyNumberFormat="1" applyFont="1" applyBorder="1" applyAlignment="1">
      <alignment horizontal="right"/>
    </xf>
    <xf numFmtId="6" fontId="64" fillId="0" borderId="26" xfId="0" applyNumberFormat="1" applyFont="1" applyBorder="1"/>
    <xf numFmtId="0" fontId="16" fillId="0" borderId="29" xfId="0" applyFont="1" applyBorder="1"/>
    <xf numFmtId="164" fontId="0" fillId="0" borderId="29" xfId="0" applyNumberFormat="1" applyBorder="1"/>
    <xf numFmtId="0" fontId="0" fillId="0" borderId="29" xfId="0" applyBorder="1" applyAlignment="1">
      <alignment wrapText="1"/>
    </xf>
    <xf numFmtId="0" fontId="0" fillId="0" borderId="29" xfId="0" applyBorder="1" applyAlignment="1">
      <alignment vertical="center"/>
    </xf>
    <xf numFmtId="0" fontId="0" fillId="0" borderId="29" xfId="0" applyBorder="1" applyAlignment="1">
      <alignment vertical="center" wrapText="1"/>
    </xf>
    <xf numFmtId="166" fontId="0" fillId="0" borderId="29" xfId="2118" applyNumberFormat="1" applyFont="1" applyBorder="1"/>
    <xf numFmtId="0" fontId="59" fillId="0" borderId="0" xfId="0" applyFont="1" applyAlignment="1">
      <alignment horizontal="left" vertical="center" wrapText="1"/>
    </xf>
    <xf numFmtId="0" fontId="55" fillId="0" borderId="0" xfId="0" applyFont="1" applyAlignment="1">
      <alignment vertical="center"/>
    </xf>
    <xf numFmtId="0" fontId="0" fillId="0" borderId="35" xfId="0" applyBorder="1"/>
    <xf numFmtId="0" fontId="0" fillId="0" borderId="35" xfId="0" applyBorder="1" applyAlignment="1">
      <alignment wrapText="1"/>
    </xf>
    <xf numFmtId="0" fontId="0" fillId="0" borderId="34" xfId="0" applyBorder="1" applyAlignment="1">
      <alignment vertical="center"/>
    </xf>
    <xf numFmtId="0" fontId="0" fillId="0" borderId="34" xfId="0" applyBorder="1" applyAlignment="1">
      <alignment vertical="center" wrapText="1"/>
    </xf>
    <xf numFmtId="0" fontId="0" fillId="0" borderId="0" xfId="0" applyAlignment="1">
      <alignment wrapText="1"/>
    </xf>
    <xf numFmtId="0" fontId="0" fillId="0" borderId="34" xfId="0" applyBorder="1"/>
    <xf numFmtId="0" fontId="0" fillId="0" borderId="34" xfId="0" applyBorder="1" applyAlignment="1">
      <alignment wrapText="1"/>
    </xf>
    <xf numFmtId="0" fontId="0" fillId="0" borderId="35" xfId="0" applyBorder="1" applyAlignment="1">
      <alignment vertical="center"/>
    </xf>
    <xf numFmtId="0" fontId="0" fillId="0" borderId="35" xfId="0" applyBorder="1" applyAlignment="1">
      <alignment vertical="center" wrapText="1"/>
    </xf>
    <xf numFmtId="0" fontId="0" fillId="0" borderId="40" xfId="0" applyBorder="1"/>
    <xf numFmtId="0" fontId="0" fillId="0" borderId="40" xfId="0" applyBorder="1" applyAlignment="1">
      <alignment wrapText="1"/>
    </xf>
    <xf numFmtId="0" fontId="0" fillId="0" borderId="36" xfId="0" applyBorder="1"/>
    <xf numFmtId="0" fontId="0" fillId="0" borderId="36" xfId="0" applyBorder="1" applyAlignment="1">
      <alignment wrapText="1"/>
    </xf>
    <xf numFmtId="0" fontId="0" fillId="0" borderId="36" xfId="0" applyBorder="1" applyAlignment="1">
      <alignment vertical="center"/>
    </xf>
    <xf numFmtId="0" fontId="0" fillId="0" borderId="36" xfId="0" applyBorder="1" applyAlignment="1">
      <alignment vertical="center" wrapText="1"/>
    </xf>
    <xf numFmtId="0" fontId="0" fillId="0" borderId="39" xfId="0" applyBorder="1" applyAlignment="1">
      <alignment vertical="center"/>
    </xf>
    <xf numFmtId="0" fontId="0" fillId="0" borderId="39" xfId="0" applyBorder="1" applyAlignment="1">
      <alignment vertical="center" wrapText="1"/>
    </xf>
    <xf numFmtId="0" fontId="0" fillId="0" borderId="39" xfId="0" applyBorder="1"/>
    <xf numFmtId="0" fontId="0" fillId="0" borderId="39" xfId="0" applyBorder="1" applyAlignment="1">
      <alignment wrapText="1"/>
    </xf>
    <xf numFmtId="0" fontId="54" fillId="33" borderId="28" xfId="0" applyFont="1" applyFill="1" applyBorder="1" applyAlignment="1">
      <alignment horizontal="center" vertical="center" wrapText="1"/>
    </xf>
    <xf numFmtId="0" fontId="66" fillId="33" borderId="0" xfId="0" applyFont="1" applyFill="1" applyAlignment="1">
      <alignment horizontal="center" vertical="center"/>
    </xf>
    <xf numFmtId="165" fontId="19" fillId="0" borderId="29" xfId="2117" applyNumberFormat="1" applyFont="1" applyFill="1" applyBorder="1"/>
    <xf numFmtId="165" fontId="63" fillId="0" borderId="29" xfId="2117" applyNumberFormat="1" applyFont="1" applyFill="1" applyBorder="1"/>
    <xf numFmtId="165" fontId="63" fillId="0" borderId="29" xfId="2117" applyNumberFormat="1" applyFont="1" applyFill="1" applyBorder="1" applyAlignment="1">
      <alignment wrapText="1"/>
    </xf>
    <xf numFmtId="0" fontId="63" fillId="0" borderId="30" xfId="0" applyFont="1" applyBorder="1" applyAlignment="1">
      <alignment horizontal="left" wrapText="1"/>
    </xf>
    <xf numFmtId="165" fontId="63" fillId="0" borderId="34" xfId="0" applyNumberFormat="1" applyFont="1" applyBorder="1" applyAlignment="1">
      <alignment horizontal="left" vertical="center" wrapText="1"/>
    </xf>
    <xf numFmtId="44" fontId="63" fillId="0" borderId="33" xfId="0" applyNumberFormat="1" applyFont="1" applyBorder="1" applyAlignment="1">
      <alignment horizontal="left" wrapText="1"/>
    </xf>
    <xf numFmtId="0" fontId="63" fillId="0" borderId="31" xfId="0" applyFont="1" applyBorder="1" applyAlignment="1">
      <alignment horizontal="left" wrapText="1"/>
    </xf>
    <xf numFmtId="165" fontId="63" fillId="0" borderId="29" xfId="0" applyNumberFormat="1" applyFont="1" applyBorder="1" applyAlignment="1">
      <alignment horizontal="left" vertical="center" wrapText="1"/>
    </xf>
    <xf numFmtId="44" fontId="63" fillId="0" borderId="32" xfId="0" applyNumberFormat="1" applyFont="1" applyBorder="1" applyAlignment="1">
      <alignment horizontal="left" wrapText="1"/>
    </xf>
    <xf numFmtId="165" fontId="63" fillId="0" borderId="29" xfId="2116" applyNumberFormat="1" applyFont="1" applyFill="1" applyBorder="1"/>
    <xf numFmtId="0" fontId="59" fillId="0" borderId="25" xfId="0" applyFont="1" applyBorder="1" applyAlignment="1">
      <alignment horizontal="left" vertical="center" wrapText="1"/>
    </xf>
    <xf numFmtId="0" fontId="59" fillId="0" borderId="29" xfId="0" applyFont="1" applyBorder="1" applyAlignment="1">
      <alignment horizontal="left" vertical="center"/>
    </xf>
    <xf numFmtId="0" fontId="59" fillId="0" borderId="25" xfId="0" applyFont="1" applyBorder="1" applyAlignment="1">
      <alignment horizontal="left" vertical="center" wrapText="1"/>
    </xf>
    <xf numFmtId="0" fontId="59" fillId="0" borderId="29" xfId="0" applyFont="1" applyBorder="1" applyAlignment="1">
      <alignment horizontal="left" vertical="center" wrapText="1"/>
    </xf>
    <xf numFmtId="0" fontId="64" fillId="0" borderId="29" xfId="0" applyFont="1" applyBorder="1" applyAlignment="1">
      <alignment horizontal="left" vertical="center" wrapText="1"/>
    </xf>
    <xf numFmtId="0" fontId="59" fillId="0" borderId="37" xfId="0" applyFont="1" applyBorder="1" applyAlignment="1">
      <alignment horizontal="left" vertical="center"/>
    </xf>
    <xf numFmtId="0" fontId="59" fillId="0" borderId="38" xfId="0" applyFont="1" applyBorder="1" applyAlignment="1">
      <alignment horizontal="left" vertical="center"/>
    </xf>
    <xf numFmtId="0" fontId="55" fillId="0" borderId="0" xfId="0" applyFont="1" applyAlignment="1">
      <alignment vertical="center"/>
    </xf>
    <xf numFmtId="0" fontId="63" fillId="0" borderId="29" xfId="0" applyFont="1" applyBorder="1" applyAlignment="1">
      <alignment horizontal="left" wrapText="1"/>
    </xf>
    <xf numFmtId="0" fontId="63" fillId="0" borderId="34" xfId="0" applyFont="1" applyBorder="1" applyAlignment="1">
      <alignment horizontal="left" wrapText="1"/>
    </xf>
    <xf numFmtId="0" fontId="63" fillId="0" borderId="29" xfId="0" applyFont="1" applyBorder="1" applyAlignment="1">
      <alignment horizontal="left"/>
    </xf>
    <xf numFmtId="0" fontId="19" fillId="0" borderId="29" xfId="0" applyFont="1" applyBorder="1" applyAlignment="1">
      <alignment horizontal="left" wrapText="1"/>
    </xf>
    <xf numFmtId="0" fontId="59" fillId="0" borderId="34" xfId="0" applyFont="1" applyBorder="1" applyAlignment="1">
      <alignment horizontal="left" vertical="center" wrapText="1"/>
    </xf>
    <xf numFmtId="0" fontId="54" fillId="33" borderId="36" xfId="0" applyFont="1" applyFill="1" applyBorder="1" applyAlignment="1">
      <alignment horizontal="center" vertical="center"/>
    </xf>
    <xf numFmtId="0" fontId="0" fillId="0" borderId="37" xfId="0" applyBorder="1" applyAlignment="1"/>
    <xf numFmtId="0" fontId="0" fillId="0" borderId="38" xfId="0" applyBorder="1" applyAlignment="1"/>
    <xf numFmtId="0" fontId="0" fillId="0" borderId="29" xfId="0" applyBorder="1" applyAlignment="1">
      <alignment horizontal="left" vertical="top" wrapText="1"/>
    </xf>
    <xf numFmtId="0" fontId="64" fillId="0" borderId="26" xfId="0" applyFont="1" applyBorder="1" applyAlignment="1">
      <alignment horizontal="right"/>
    </xf>
  </cellXfs>
  <cellStyles count="2119">
    <cellStyle name="20% - Accent1" xfId="18" builtinId="30" customBuiltin="1"/>
    <cellStyle name="20% - Accent1 10" xfId="103" xr:uid="{00000000-0005-0000-0000-000001000000}"/>
    <cellStyle name="20% - Accent1 10 2" xfId="1035" xr:uid="{00000000-0005-0000-0000-000002000000}"/>
    <cellStyle name="20% - Accent1 11" xfId="104" xr:uid="{00000000-0005-0000-0000-000003000000}"/>
    <cellStyle name="20% - Accent1 11 2" xfId="105" xr:uid="{00000000-0005-0000-0000-000004000000}"/>
    <cellStyle name="20% - Accent1 12" xfId="106" xr:uid="{00000000-0005-0000-0000-000005000000}"/>
    <cellStyle name="20% - Accent1 12 2" xfId="107" xr:uid="{00000000-0005-0000-0000-000006000000}"/>
    <cellStyle name="20% - Accent1 13" xfId="108" xr:uid="{00000000-0005-0000-0000-000007000000}"/>
    <cellStyle name="20% - Accent1 13 2" xfId="109" xr:uid="{00000000-0005-0000-0000-000008000000}"/>
    <cellStyle name="20% - Accent1 14" xfId="110" xr:uid="{00000000-0005-0000-0000-000009000000}"/>
    <cellStyle name="20% - Accent1 14 2" xfId="111" xr:uid="{00000000-0005-0000-0000-00000A000000}"/>
    <cellStyle name="20% - Accent1 15" xfId="112" xr:uid="{00000000-0005-0000-0000-00000B000000}"/>
    <cellStyle name="20% - Accent1 15 2" xfId="113" xr:uid="{00000000-0005-0000-0000-00000C000000}"/>
    <cellStyle name="20% - Accent1 16" xfId="114" xr:uid="{00000000-0005-0000-0000-00000D000000}"/>
    <cellStyle name="20% - Accent1 16 2" xfId="115" xr:uid="{00000000-0005-0000-0000-00000E000000}"/>
    <cellStyle name="20% - Accent1 17" xfId="116" xr:uid="{00000000-0005-0000-0000-00000F000000}"/>
    <cellStyle name="20% - Accent1 17 2" xfId="117" xr:uid="{00000000-0005-0000-0000-000010000000}"/>
    <cellStyle name="20% - Accent1 18" xfId="118" xr:uid="{00000000-0005-0000-0000-000011000000}"/>
    <cellStyle name="20% - Accent1 19" xfId="1659" xr:uid="{00000000-0005-0000-0000-000012000000}"/>
    <cellStyle name="20% - Accent1 2" xfId="87" xr:uid="{00000000-0005-0000-0000-000013000000}"/>
    <cellStyle name="20% - Accent1 2 2" xfId="120" xr:uid="{00000000-0005-0000-0000-000014000000}"/>
    <cellStyle name="20% - Accent1 2 2 2" xfId="2104" xr:uid="{00000000-0005-0000-0000-000015000000}"/>
    <cellStyle name="20% - Accent1 2 3" xfId="119" xr:uid="{00000000-0005-0000-0000-000016000000}"/>
    <cellStyle name="20% - Accent1 2 4" xfId="1922" xr:uid="{00000000-0005-0000-0000-000017000000}"/>
    <cellStyle name="20% - Accent1 20" xfId="1612" xr:uid="{00000000-0005-0000-0000-000018000000}"/>
    <cellStyle name="20% - Accent1 21" xfId="1884" xr:uid="{00000000-0005-0000-0000-000019000000}"/>
    <cellStyle name="20% - Accent1 3" xfId="58" xr:uid="{00000000-0005-0000-0000-00001A000000}"/>
    <cellStyle name="20% - Accent1 3 2" xfId="1036" xr:uid="{00000000-0005-0000-0000-00001B000000}"/>
    <cellStyle name="20% - Accent1 3 3" xfId="121" xr:uid="{00000000-0005-0000-0000-00001C000000}"/>
    <cellStyle name="20% - Accent1 3 4" xfId="1909" xr:uid="{00000000-0005-0000-0000-00001D000000}"/>
    <cellStyle name="20% - Accent1 4" xfId="122" xr:uid="{00000000-0005-0000-0000-00001E000000}"/>
    <cellStyle name="20% - Accent1 4 2" xfId="1037" xr:uid="{00000000-0005-0000-0000-00001F000000}"/>
    <cellStyle name="20% - Accent1 5" xfId="123" xr:uid="{00000000-0005-0000-0000-000020000000}"/>
    <cellStyle name="20% - Accent1 5 2" xfId="1038" xr:uid="{00000000-0005-0000-0000-000021000000}"/>
    <cellStyle name="20% - Accent1 6" xfId="124" xr:uid="{00000000-0005-0000-0000-000022000000}"/>
    <cellStyle name="20% - Accent1 6 2" xfId="1039" xr:uid="{00000000-0005-0000-0000-000023000000}"/>
    <cellStyle name="20% - Accent1 7" xfId="125" xr:uid="{00000000-0005-0000-0000-000024000000}"/>
    <cellStyle name="20% - Accent1 7 2" xfId="1040" xr:uid="{00000000-0005-0000-0000-000025000000}"/>
    <cellStyle name="20% - Accent1 8" xfId="126" xr:uid="{00000000-0005-0000-0000-000026000000}"/>
    <cellStyle name="20% - Accent1 8 2" xfId="1041" xr:uid="{00000000-0005-0000-0000-000027000000}"/>
    <cellStyle name="20% - Accent1 9" xfId="127" xr:uid="{00000000-0005-0000-0000-000028000000}"/>
    <cellStyle name="20% - Accent1 9 2" xfId="1042" xr:uid="{00000000-0005-0000-0000-000029000000}"/>
    <cellStyle name="20% - Accent2" xfId="22" builtinId="34" customBuiltin="1"/>
    <cellStyle name="20% - Accent2 10" xfId="128" xr:uid="{00000000-0005-0000-0000-00002B000000}"/>
    <cellStyle name="20% - Accent2 10 2" xfId="1043" xr:uid="{00000000-0005-0000-0000-00002C000000}"/>
    <cellStyle name="20% - Accent2 11" xfId="129" xr:uid="{00000000-0005-0000-0000-00002D000000}"/>
    <cellStyle name="20% - Accent2 11 2" xfId="130" xr:uid="{00000000-0005-0000-0000-00002E000000}"/>
    <cellStyle name="20% - Accent2 12" xfId="131" xr:uid="{00000000-0005-0000-0000-00002F000000}"/>
    <cellStyle name="20% - Accent2 12 2" xfId="132" xr:uid="{00000000-0005-0000-0000-000030000000}"/>
    <cellStyle name="20% - Accent2 13" xfId="133" xr:uid="{00000000-0005-0000-0000-000031000000}"/>
    <cellStyle name="20% - Accent2 13 2" xfId="134" xr:uid="{00000000-0005-0000-0000-000032000000}"/>
    <cellStyle name="20% - Accent2 14" xfId="135" xr:uid="{00000000-0005-0000-0000-000033000000}"/>
    <cellStyle name="20% - Accent2 14 2" xfId="136" xr:uid="{00000000-0005-0000-0000-000034000000}"/>
    <cellStyle name="20% - Accent2 15" xfId="137" xr:uid="{00000000-0005-0000-0000-000035000000}"/>
    <cellStyle name="20% - Accent2 15 2" xfId="138" xr:uid="{00000000-0005-0000-0000-000036000000}"/>
    <cellStyle name="20% - Accent2 16" xfId="139" xr:uid="{00000000-0005-0000-0000-000037000000}"/>
    <cellStyle name="20% - Accent2 16 2" xfId="140" xr:uid="{00000000-0005-0000-0000-000038000000}"/>
    <cellStyle name="20% - Accent2 17" xfId="141" xr:uid="{00000000-0005-0000-0000-000039000000}"/>
    <cellStyle name="20% - Accent2 17 2" xfId="142" xr:uid="{00000000-0005-0000-0000-00003A000000}"/>
    <cellStyle name="20% - Accent2 18" xfId="143" xr:uid="{00000000-0005-0000-0000-00003B000000}"/>
    <cellStyle name="20% - Accent2 19" xfId="1660" xr:uid="{00000000-0005-0000-0000-00003C000000}"/>
    <cellStyle name="20% - Accent2 2" xfId="89" xr:uid="{00000000-0005-0000-0000-00003D000000}"/>
    <cellStyle name="20% - Accent2 2 2" xfId="145" xr:uid="{00000000-0005-0000-0000-00003E000000}"/>
    <cellStyle name="20% - Accent2 2 2 2" xfId="2106" xr:uid="{00000000-0005-0000-0000-00003F000000}"/>
    <cellStyle name="20% - Accent2 2 3" xfId="144" xr:uid="{00000000-0005-0000-0000-000040000000}"/>
    <cellStyle name="20% - Accent2 2 4" xfId="1924" xr:uid="{00000000-0005-0000-0000-000041000000}"/>
    <cellStyle name="20% - Accent2 20" xfId="1607" xr:uid="{00000000-0005-0000-0000-000042000000}"/>
    <cellStyle name="20% - Accent2 21" xfId="1888" xr:uid="{00000000-0005-0000-0000-000043000000}"/>
    <cellStyle name="20% - Accent2 3" xfId="62" xr:uid="{00000000-0005-0000-0000-000044000000}"/>
    <cellStyle name="20% - Accent2 3 2" xfId="1044" xr:uid="{00000000-0005-0000-0000-000045000000}"/>
    <cellStyle name="20% - Accent2 3 3" xfId="146" xr:uid="{00000000-0005-0000-0000-000046000000}"/>
    <cellStyle name="20% - Accent2 3 4" xfId="1911" xr:uid="{00000000-0005-0000-0000-000047000000}"/>
    <cellStyle name="20% - Accent2 4" xfId="147" xr:uid="{00000000-0005-0000-0000-000048000000}"/>
    <cellStyle name="20% - Accent2 4 2" xfId="1045" xr:uid="{00000000-0005-0000-0000-000049000000}"/>
    <cellStyle name="20% - Accent2 5" xfId="148" xr:uid="{00000000-0005-0000-0000-00004A000000}"/>
    <cellStyle name="20% - Accent2 5 2" xfId="1046" xr:uid="{00000000-0005-0000-0000-00004B000000}"/>
    <cellStyle name="20% - Accent2 6" xfId="149" xr:uid="{00000000-0005-0000-0000-00004C000000}"/>
    <cellStyle name="20% - Accent2 6 2" xfId="1047" xr:uid="{00000000-0005-0000-0000-00004D000000}"/>
    <cellStyle name="20% - Accent2 7" xfId="150" xr:uid="{00000000-0005-0000-0000-00004E000000}"/>
    <cellStyle name="20% - Accent2 7 2" xfId="1048" xr:uid="{00000000-0005-0000-0000-00004F000000}"/>
    <cellStyle name="20% - Accent2 8" xfId="151" xr:uid="{00000000-0005-0000-0000-000050000000}"/>
    <cellStyle name="20% - Accent2 8 2" xfId="1049" xr:uid="{00000000-0005-0000-0000-000051000000}"/>
    <cellStyle name="20% - Accent2 9" xfId="152" xr:uid="{00000000-0005-0000-0000-000052000000}"/>
    <cellStyle name="20% - Accent2 9 2" xfId="1050" xr:uid="{00000000-0005-0000-0000-000053000000}"/>
    <cellStyle name="20% - Accent3" xfId="26" builtinId="38" customBuiltin="1"/>
    <cellStyle name="20% - Accent3 10" xfId="153" xr:uid="{00000000-0005-0000-0000-000055000000}"/>
    <cellStyle name="20% - Accent3 10 2" xfId="1051" xr:uid="{00000000-0005-0000-0000-000056000000}"/>
    <cellStyle name="20% - Accent3 11" xfId="154" xr:uid="{00000000-0005-0000-0000-000057000000}"/>
    <cellStyle name="20% - Accent3 11 2" xfId="155" xr:uid="{00000000-0005-0000-0000-000058000000}"/>
    <cellStyle name="20% - Accent3 12" xfId="156" xr:uid="{00000000-0005-0000-0000-000059000000}"/>
    <cellStyle name="20% - Accent3 12 2" xfId="157" xr:uid="{00000000-0005-0000-0000-00005A000000}"/>
    <cellStyle name="20% - Accent3 13" xfId="158" xr:uid="{00000000-0005-0000-0000-00005B000000}"/>
    <cellStyle name="20% - Accent3 13 2" xfId="159" xr:uid="{00000000-0005-0000-0000-00005C000000}"/>
    <cellStyle name="20% - Accent3 14" xfId="160" xr:uid="{00000000-0005-0000-0000-00005D000000}"/>
    <cellStyle name="20% - Accent3 14 2" xfId="161" xr:uid="{00000000-0005-0000-0000-00005E000000}"/>
    <cellStyle name="20% - Accent3 15" xfId="162" xr:uid="{00000000-0005-0000-0000-00005F000000}"/>
    <cellStyle name="20% - Accent3 15 2" xfId="163" xr:uid="{00000000-0005-0000-0000-000060000000}"/>
    <cellStyle name="20% - Accent3 16" xfId="164" xr:uid="{00000000-0005-0000-0000-000061000000}"/>
    <cellStyle name="20% - Accent3 16 2" xfId="165" xr:uid="{00000000-0005-0000-0000-000062000000}"/>
    <cellStyle name="20% - Accent3 17" xfId="166" xr:uid="{00000000-0005-0000-0000-000063000000}"/>
    <cellStyle name="20% - Accent3 17 2" xfId="167" xr:uid="{00000000-0005-0000-0000-000064000000}"/>
    <cellStyle name="20% - Accent3 18" xfId="168" xr:uid="{00000000-0005-0000-0000-000065000000}"/>
    <cellStyle name="20% - Accent3 19" xfId="1661" xr:uid="{00000000-0005-0000-0000-000066000000}"/>
    <cellStyle name="20% - Accent3 2" xfId="91" xr:uid="{00000000-0005-0000-0000-000067000000}"/>
    <cellStyle name="20% - Accent3 2 2" xfId="170" xr:uid="{00000000-0005-0000-0000-000068000000}"/>
    <cellStyle name="20% - Accent3 2 2 2" xfId="2108" xr:uid="{00000000-0005-0000-0000-000069000000}"/>
    <cellStyle name="20% - Accent3 2 3" xfId="169" xr:uid="{00000000-0005-0000-0000-00006A000000}"/>
    <cellStyle name="20% - Accent3 2 4" xfId="1926" xr:uid="{00000000-0005-0000-0000-00006B000000}"/>
    <cellStyle name="20% - Accent3 20" xfId="1613" xr:uid="{00000000-0005-0000-0000-00006C000000}"/>
    <cellStyle name="20% - Accent3 21" xfId="1892" xr:uid="{00000000-0005-0000-0000-00006D000000}"/>
    <cellStyle name="20% - Accent3 3" xfId="66" xr:uid="{00000000-0005-0000-0000-00006E000000}"/>
    <cellStyle name="20% - Accent3 3 2" xfId="1052" xr:uid="{00000000-0005-0000-0000-00006F000000}"/>
    <cellStyle name="20% - Accent3 3 3" xfId="171" xr:uid="{00000000-0005-0000-0000-000070000000}"/>
    <cellStyle name="20% - Accent3 3 4" xfId="1913" xr:uid="{00000000-0005-0000-0000-000071000000}"/>
    <cellStyle name="20% - Accent3 4" xfId="172" xr:uid="{00000000-0005-0000-0000-000072000000}"/>
    <cellStyle name="20% - Accent3 4 2" xfId="1053" xr:uid="{00000000-0005-0000-0000-000073000000}"/>
    <cellStyle name="20% - Accent3 5" xfId="173" xr:uid="{00000000-0005-0000-0000-000074000000}"/>
    <cellStyle name="20% - Accent3 5 2" xfId="1054" xr:uid="{00000000-0005-0000-0000-000075000000}"/>
    <cellStyle name="20% - Accent3 6" xfId="174" xr:uid="{00000000-0005-0000-0000-000076000000}"/>
    <cellStyle name="20% - Accent3 6 2" xfId="1055" xr:uid="{00000000-0005-0000-0000-000077000000}"/>
    <cellStyle name="20% - Accent3 7" xfId="175" xr:uid="{00000000-0005-0000-0000-000078000000}"/>
    <cellStyle name="20% - Accent3 7 2" xfId="1056" xr:uid="{00000000-0005-0000-0000-000079000000}"/>
    <cellStyle name="20% - Accent3 8" xfId="176" xr:uid="{00000000-0005-0000-0000-00007A000000}"/>
    <cellStyle name="20% - Accent3 8 2" xfId="1057" xr:uid="{00000000-0005-0000-0000-00007B000000}"/>
    <cellStyle name="20% - Accent3 9" xfId="177" xr:uid="{00000000-0005-0000-0000-00007C000000}"/>
    <cellStyle name="20% - Accent3 9 2" xfId="1058" xr:uid="{00000000-0005-0000-0000-00007D000000}"/>
    <cellStyle name="20% - Accent4" xfId="30" builtinId="42" customBuiltin="1"/>
    <cellStyle name="20% - Accent4 10" xfId="178" xr:uid="{00000000-0005-0000-0000-00007F000000}"/>
    <cellStyle name="20% - Accent4 10 2" xfId="1059" xr:uid="{00000000-0005-0000-0000-000080000000}"/>
    <cellStyle name="20% - Accent4 11" xfId="179" xr:uid="{00000000-0005-0000-0000-000081000000}"/>
    <cellStyle name="20% - Accent4 11 2" xfId="180" xr:uid="{00000000-0005-0000-0000-000082000000}"/>
    <cellStyle name="20% - Accent4 12" xfId="181" xr:uid="{00000000-0005-0000-0000-000083000000}"/>
    <cellStyle name="20% - Accent4 12 2" xfId="182" xr:uid="{00000000-0005-0000-0000-000084000000}"/>
    <cellStyle name="20% - Accent4 13" xfId="183" xr:uid="{00000000-0005-0000-0000-000085000000}"/>
    <cellStyle name="20% - Accent4 13 2" xfId="184" xr:uid="{00000000-0005-0000-0000-000086000000}"/>
    <cellStyle name="20% - Accent4 14" xfId="185" xr:uid="{00000000-0005-0000-0000-000087000000}"/>
    <cellStyle name="20% - Accent4 14 2" xfId="186" xr:uid="{00000000-0005-0000-0000-000088000000}"/>
    <cellStyle name="20% - Accent4 15" xfId="187" xr:uid="{00000000-0005-0000-0000-000089000000}"/>
    <cellStyle name="20% - Accent4 15 2" xfId="188" xr:uid="{00000000-0005-0000-0000-00008A000000}"/>
    <cellStyle name="20% - Accent4 16" xfId="189" xr:uid="{00000000-0005-0000-0000-00008B000000}"/>
    <cellStyle name="20% - Accent4 16 2" xfId="190" xr:uid="{00000000-0005-0000-0000-00008C000000}"/>
    <cellStyle name="20% - Accent4 17" xfId="191" xr:uid="{00000000-0005-0000-0000-00008D000000}"/>
    <cellStyle name="20% - Accent4 17 2" xfId="192" xr:uid="{00000000-0005-0000-0000-00008E000000}"/>
    <cellStyle name="20% - Accent4 18" xfId="193" xr:uid="{00000000-0005-0000-0000-00008F000000}"/>
    <cellStyle name="20% - Accent4 19" xfId="1662" xr:uid="{00000000-0005-0000-0000-000090000000}"/>
    <cellStyle name="20% - Accent4 2" xfId="93" xr:uid="{00000000-0005-0000-0000-000091000000}"/>
    <cellStyle name="20% - Accent4 2 2" xfId="195" xr:uid="{00000000-0005-0000-0000-000092000000}"/>
    <cellStyle name="20% - Accent4 2 2 2" xfId="2110" xr:uid="{00000000-0005-0000-0000-000093000000}"/>
    <cellStyle name="20% - Accent4 2 3" xfId="194" xr:uid="{00000000-0005-0000-0000-000094000000}"/>
    <cellStyle name="20% - Accent4 2 4" xfId="1928" xr:uid="{00000000-0005-0000-0000-000095000000}"/>
    <cellStyle name="20% - Accent4 20" xfId="1614" xr:uid="{00000000-0005-0000-0000-000096000000}"/>
    <cellStyle name="20% - Accent4 21" xfId="1896" xr:uid="{00000000-0005-0000-0000-000097000000}"/>
    <cellStyle name="20% - Accent4 3" xfId="70" xr:uid="{00000000-0005-0000-0000-000098000000}"/>
    <cellStyle name="20% - Accent4 3 2" xfId="1060" xr:uid="{00000000-0005-0000-0000-000099000000}"/>
    <cellStyle name="20% - Accent4 3 3" xfId="196" xr:uid="{00000000-0005-0000-0000-00009A000000}"/>
    <cellStyle name="20% - Accent4 3 4" xfId="1915" xr:uid="{00000000-0005-0000-0000-00009B000000}"/>
    <cellStyle name="20% - Accent4 4" xfId="197" xr:uid="{00000000-0005-0000-0000-00009C000000}"/>
    <cellStyle name="20% - Accent4 4 2" xfId="1061" xr:uid="{00000000-0005-0000-0000-00009D000000}"/>
    <cellStyle name="20% - Accent4 5" xfId="198" xr:uid="{00000000-0005-0000-0000-00009E000000}"/>
    <cellStyle name="20% - Accent4 5 2" xfId="1062" xr:uid="{00000000-0005-0000-0000-00009F000000}"/>
    <cellStyle name="20% - Accent4 6" xfId="199" xr:uid="{00000000-0005-0000-0000-0000A0000000}"/>
    <cellStyle name="20% - Accent4 6 2" xfId="1063" xr:uid="{00000000-0005-0000-0000-0000A1000000}"/>
    <cellStyle name="20% - Accent4 7" xfId="200" xr:uid="{00000000-0005-0000-0000-0000A2000000}"/>
    <cellStyle name="20% - Accent4 7 2" xfId="1064" xr:uid="{00000000-0005-0000-0000-0000A3000000}"/>
    <cellStyle name="20% - Accent4 8" xfId="201" xr:uid="{00000000-0005-0000-0000-0000A4000000}"/>
    <cellStyle name="20% - Accent4 8 2" xfId="1065" xr:uid="{00000000-0005-0000-0000-0000A5000000}"/>
    <cellStyle name="20% - Accent4 9" xfId="202" xr:uid="{00000000-0005-0000-0000-0000A6000000}"/>
    <cellStyle name="20% - Accent4 9 2" xfId="1066" xr:uid="{00000000-0005-0000-0000-0000A7000000}"/>
    <cellStyle name="20% - Accent5" xfId="34" builtinId="46" customBuiltin="1"/>
    <cellStyle name="20% - Accent5 10" xfId="203" xr:uid="{00000000-0005-0000-0000-0000A9000000}"/>
    <cellStyle name="20% - Accent5 10 2" xfId="1067" xr:uid="{00000000-0005-0000-0000-0000AA000000}"/>
    <cellStyle name="20% - Accent5 11" xfId="204" xr:uid="{00000000-0005-0000-0000-0000AB000000}"/>
    <cellStyle name="20% - Accent5 11 2" xfId="205" xr:uid="{00000000-0005-0000-0000-0000AC000000}"/>
    <cellStyle name="20% - Accent5 12" xfId="206" xr:uid="{00000000-0005-0000-0000-0000AD000000}"/>
    <cellStyle name="20% - Accent5 12 2" xfId="207" xr:uid="{00000000-0005-0000-0000-0000AE000000}"/>
    <cellStyle name="20% - Accent5 13" xfId="208" xr:uid="{00000000-0005-0000-0000-0000AF000000}"/>
    <cellStyle name="20% - Accent5 13 2" xfId="209" xr:uid="{00000000-0005-0000-0000-0000B0000000}"/>
    <cellStyle name="20% - Accent5 14" xfId="210" xr:uid="{00000000-0005-0000-0000-0000B1000000}"/>
    <cellStyle name="20% - Accent5 14 2" xfId="211" xr:uid="{00000000-0005-0000-0000-0000B2000000}"/>
    <cellStyle name="20% - Accent5 15" xfId="212" xr:uid="{00000000-0005-0000-0000-0000B3000000}"/>
    <cellStyle name="20% - Accent5 15 2" xfId="213" xr:uid="{00000000-0005-0000-0000-0000B4000000}"/>
    <cellStyle name="20% - Accent5 16" xfId="214" xr:uid="{00000000-0005-0000-0000-0000B5000000}"/>
    <cellStyle name="20% - Accent5 16 2" xfId="215" xr:uid="{00000000-0005-0000-0000-0000B6000000}"/>
    <cellStyle name="20% - Accent5 17" xfId="216" xr:uid="{00000000-0005-0000-0000-0000B7000000}"/>
    <cellStyle name="20% - Accent5 17 2" xfId="217" xr:uid="{00000000-0005-0000-0000-0000B8000000}"/>
    <cellStyle name="20% - Accent5 18" xfId="218" xr:uid="{00000000-0005-0000-0000-0000B9000000}"/>
    <cellStyle name="20% - Accent5 19" xfId="1663" xr:uid="{00000000-0005-0000-0000-0000BA000000}"/>
    <cellStyle name="20% - Accent5 2" xfId="95" xr:uid="{00000000-0005-0000-0000-0000BB000000}"/>
    <cellStyle name="20% - Accent5 2 2" xfId="220" xr:uid="{00000000-0005-0000-0000-0000BC000000}"/>
    <cellStyle name="20% - Accent5 2 2 2" xfId="2112" xr:uid="{00000000-0005-0000-0000-0000BD000000}"/>
    <cellStyle name="20% - Accent5 2 3" xfId="219" xr:uid="{00000000-0005-0000-0000-0000BE000000}"/>
    <cellStyle name="20% - Accent5 2 4" xfId="1930" xr:uid="{00000000-0005-0000-0000-0000BF000000}"/>
    <cellStyle name="20% - Accent5 20" xfId="1615" xr:uid="{00000000-0005-0000-0000-0000C0000000}"/>
    <cellStyle name="20% - Accent5 21" xfId="1900" xr:uid="{00000000-0005-0000-0000-0000C1000000}"/>
    <cellStyle name="20% - Accent5 3" xfId="74" xr:uid="{00000000-0005-0000-0000-0000C2000000}"/>
    <cellStyle name="20% - Accent5 3 2" xfId="1068" xr:uid="{00000000-0005-0000-0000-0000C3000000}"/>
    <cellStyle name="20% - Accent5 3 3" xfId="221" xr:uid="{00000000-0005-0000-0000-0000C4000000}"/>
    <cellStyle name="20% - Accent5 3 4" xfId="1917" xr:uid="{00000000-0005-0000-0000-0000C5000000}"/>
    <cellStyle name="20% - Accent5 4" xfId="222" xr:uid="{00000000-0005-0000-0000-0000C6000000}"/>
    <cellStyle name="20% - Accent5 4 2" xfId="1069" xr:uid="{00000000-0005-0000-0000-0000C7000000}"/>
    <cellStyle name="20% - Accent5 5" xfId="223" xr:uid="{00000000-0005-0000-0000-0000C8000000}"/>
    <cellStyle name="20% - Accent5 5 2" xfId="1070" xr:uid="{00000000-0005-0000-0000-0000C9000000}"/>
    <cellStyle name="20% - Accent5 6" xfId="224" xr:uid="{00000000-0005-0000-0000-0000CA000000}"/>
    <cellStyle name="20% - Accent5 6 2" xfId="1071" xr:uid="{00000000-0005-0000-0000-0000CB000000}"/>
    <cellStyle name="20% - Accent5 7" xfId="225" xr:uid="{00000000-0005-0000-0000-0000CC000000}"/>
    <cellStyle name="20% - Accent5 7 2" xfId="1072" xr:uid="{00000000-0005-0000-0000-0000CD000000}"/>
    <cellStyle name="20% - Accent5 8" xfId="226" xr:uid="{00000000-0005-0000-0000-0000CE000000}"/>
    <cellStyle name="20% - Accent5 8 2" xfId="1073" xr:uid="{00000000-0005-0000-0000-0000CF000000}"/>
    <cellStyle name="20% - Accent5 9" xfId="227" xr:uid="{00000000-0005-0000-0000-0000D0000000}"/>
    <cellStyle name="20% - Accent5 9 2" xfId="1074" xr:uid="{00000000-0005-0000-0000-0000D1000000}"/>
    <cellStyle name="20% - Accent6" xfId="38" builtinId="50" customBuiltin="1"/>
    <cellStyle name="20% - Accent6 10" xfId="228" xr:uid="{00000000-0005-0000-0000-0000D3000000}"/>
    <cellStyle name="20% - Accent6 10 2" xfId="1075" xr:uid="{00000000-0005-0000-0000-0000D4000000}"/>
    <cellStyle name="20% - Accent6 11" xfId="229" xr:uid="{00000000-0005-0000-0000-0000D5000000}"/>
    <cellStyle name="20% - Accent6 11 2" xfId="230" xr:uid="{00000000-0005-0000-0000-0000D6000000}"/>
    <cellStyle name="20% - Accent6 12" xfId="231" xr:uid="{00000000-0005-0000-0000-0000D7000000}"/>
    <cellStyle name="20% - Accent6 12 2" xfId="232" xr:uid="{00000000-0005-0000-0000-0000D8000000}"/>
    <cellStyle name="20% - Accent6 13" xfId="233" xr:uid="{00000000-0005-0000-0000-0000D9000000}"/>
    <cellStyle name="20% - Accent6 13 2" xfId="234" xr:uid="{00000000-0005-0000-0000-0000DA000000}"/>
    <cellStyle name="20% - Accent6 14" xfId="235" xr:uid="{00000000-0005-0000-0000-0000DB000000}"/>
    <cellStyle name="20% - Accent6 14 2" xfId="236" xr:uid="{00000000-0005-0000-0000-0000DC000000}"/>
    <cellStyle name="20% - Accent6 15" xfId="237" xr:uid="{00000000-0005-0000-0000-0000DD000000}"/>
    <cellStyle name="20% - Accent6 15 2" xfId="238" xr:uid="{00000000-0005-0000-0000-0000DE000000}"/>
    <cellStyle name="20% - Accent6 16" xfId="239" xr:uid="{00000000-0005-0000-0000-0000DF000000}"/>
    <cellStyle name="20% - Accent6 16 2" xfId="240" xr:uid="{00000000-0005-0000-0000-0000E0000000}"/>
    <cellStyle name="20% - Accent6 17" xfId="241" xr:uid="{00000000-0005-0000-0000-0000E1000000}"/>
    <cellStyle name="20% - Accent6 17 2" xfId="242" xr:uid="{00000000-0005-0000-0000-0000E2000000}"/>
    <cellStyle name="20% - Accent6 18" xfId="243" xr:uid="{00000000-0005-0000-0000-0000E3000000}"/>
    <cellStyle name="20% - Accent6 19" xfId="1664" xr:uid="{00000000-0005-0000-0000-0000E4000000}"/>
    <cellStyle name="20% - Accent6 2" xfId="97" xr:uid="{00000000-0005-0000-0000-0000E5000000}"/>
    <cellStyle name="20% - Accent6 2 2" xfId="245" xr:uid="{00000000-0005-0000-0000-0000E6000000}"/>
    <cellStyle name="20% - Accent6 2 2 2" xfId="2114" xr:uid="{00000000-0005-0000-0000-0000E7000000}"/>
    <cellStyle name="20% - Accent6 2 3" xfId="244" xr:uid="{00000000-0005-0000-0000-0000E8000000}"/>
    <cellStyle name="20% - Accent6 2 4" xfId="1932" xr:uid="{00000000-0005-0000-0000-0000E9000000}"/>
    <cellStyle name="20% - Accent6 20" xfId="1616" xr:uid="{00000000-0005-0000-0000-0000EA000000}"/>
    <cellStyle name="20% - Accent6 21" xfId="1904" xr:uid="{00000000-0005-0000-0000-0000EB000000}"/>
    <cellStyle name="20% - Accent6 3" xfId="78" xr:uid="{00000000-0005-0000-0000-0000EC000000}"/>
    <cellStyle name="20% - Accent6 3 2" xfId="1076" xr:uid="{00000000-0005-0000-0000-0000ED000000}"/>
    <cellStyle name="20% - Accent6 3 3" xfId="246" xr:uid="{00000000-0005-0000-0000-0000EE000000}"/>
    <cellStyle name="20% - Accent6 3 4" xfId="1919" xr:uid="{00000000-0005-0000-0000-0000EF000000}"/>
    <cellStyle name="20% - Accent6 4" xfId="247" xr:uid="{00000000-0005-0000-0000-0000F0000000}"/>
    <cellStyle name="20% - Accent6 4 2" xfId="1077" xr:uid="{00000000-0005-0000-0000-0000F1000000}"/>
    <cellStyle name="20% - Accent6 5" xfId="248" xr:uid="{00000000-0005-0000-0000-0000F2000000}"/>
    <cellStyle name="20% - Accent6 5 2" xfId="1078" xr:uid="{00000000-0005-0000-0000-0000F3000000}"/>
    <cellStyle name="20% - Accent6 6" xfId="249" xr:uid="{00000000-0005-0000-0000-0000F4000000}"/>
    <cellStyle name="20% - Accent6 6 2" xfId="1079" xr:uid="{00000000-0005-0000-0000-0000F5000000}"/>
    <cellStyle name="20% - Accent6 7" xfId="250" xr:uid="{00000000-0005-0000-0000-0000F6000000}"/>
    <cellStyle name="20% - Accent6 7 2" xfId="1080" xr:uid="{00000000-0005-0000-0000-0000F7000000}"/>
    <cellStyle name="20% - Accent6 8" xfId="251" xr:uid="{00000000-0005-0000-0000-0000F8000000}"/>
    <cellStyle name="20% - Accent6 8 2" xfId="1081" xr:uid="{00000000-0005-0000-0000-0000F9000000}"/>
    <cellStyle name="20% - Accent6 9" xfId="252" xr:uid="{00000000-0005-0000-0000-0000FA000000}"/>
    <cellStyle name="20% - Accent6 9 2" xfId="1082" xr:uid="{00000000-0005-0000-0000-0000FB000000}"/>
    <cellStyle name="40% - Accent1" xfId="19" builtinId="31" customBuiltin="1"/>
    <cellStyle name="40% - Accent1 10" xfId="253" xr:uid="{00000000-0005-0000-0000-0000FD000000}"/>
    <cellStyle name="40% - Accent1 10 2" xfId="1083" xr:uid="{00000000-0005-0000-0000-0000FE000000}"/>
    <cellStyle name="40% - Accent1 11" xfId="254" xr:uid="{00000000-0005-0000-0000-0000FF000000}"/>
    <cellStyle name="40% - Accent1 11 2" xfId="255" xr:uid="{00000000-0005-0000-0000-000000010000}"/>
    <cellStyle name="40% - Accent1 12" xfId="256" xr:uid="{00000000-0005-0000-0000-000001010000}"/>
    <cellStyle name="40% - Accent1 12 2" xfId="257" xr:uid="{00000000-0005-0000-0000-000002010000}"/>
    <cellStyle name="40% - Accent1 13" xfId="258" xr:uid="{00000000-0005-0000-0000-000003010000}"/>
    <cellStyle name="40% - Accent1 13 2" xfId="259" xr:uid="{00000000-0005-0000-0000-000004010000}"/>
    <cellStyle name="40% - Accent1 14" xfId="260" xr:uid="{00000000-0005-0000-0000-000005010000}"/>
    <cellStyle name="40% - Accent1 14 2" xfId="261" xr:uid="{00000000-0005-0000-0000-000006010000}"/>
    <cellStyle name="40% - Accent1 15" xfId="262" xr:uid="{00000000-0005-0000-0000-000007010000}"/>
    <cellStyle name="40% - Accent1 15 2" xfId="263" xr:uid="{00000000-0005-0000-0000-000008010000}"/>
    <cellStyle name="40% - Accent1 16" xfId="264" xr:uid="{00000000-0005-0000-0000-000009010000}"/>
    <cellStyle name="40% - Accent1 16 2" xfId="265" xr:uid="{00000000-0005-0000-0000-00000A010000}"/>
    <cellStyle name="40% - Accent1 17" xfId="266" xr:uid="{00000000-0005-0000-0000-00000B010000}"/>
    <cellStyle name="40% - Accent1 17 2" xfId="267" xr:uid="{00000000-0005-0000-0000-00000C010000}"/>
    <cellStyle name="40% - Accent1 18" xfId="268" xr:uid="{00000000-0005-0000-0000-00000D010000}"/>
    <cellStyle name="40% - Accent1 19" xfId="1665" xr:uid="{00000000-0005-0000-0000-00000E010000}"/>
    <cellStyle name="40% - Accent1 2" xfId="88" xr:uid="{00000000-0005-0000-0000-00000F010000}"/>
    <cellStyle name="40% - Accent1 2 2" xfId="270" xr:uid="{00000000-0005-0000-0000-000010010000}"/>
    <cellStyle name="40% - Accent1 2 2 2" xfId="2105" xr:uid="{00000000-0005-0000-0000-000011010000}"/>
    <cellStyle name="40% - Accent1 2 3" xfId="269" xr:uid="{00000000-0005-0000-0000-000012010000}"/>
    <cellStyle name="40% - Accent1 2 4" xfId="1923" xr:uid="{00000000-0005-0000-0000-000013010000}"/>
    <cellStyle name="40% - Accent1 20" xfId="1617" xr:uid="{00000000-0005-0000-0000-000014010000}"/>
    <cellStyle name="40% - Accent1 21" xfId="1885" xr:uid="{00000000-0005-0000-0000-000015010000}"/>
    <cellStyle name="40% - Accent1 3" xfId="59" xr:uid="{00000000-0005-0000-0000-000016010000}"/>
    <cellStyle name="40% - Accent1 3 2" xfId="1084" xr:uid="{00000000-0005-0000-0000-000017010000}"/>
    <cellStyle name="40% - Accent1 3 3" xfId="271" xr:uid="{00000000-0005-0000-0000-000018010000}"/>
    <cellStyle name="40% - Accent1 3 4" xfId="1910" xr:uid="{00000000-0005-0000-0000-000019010000}"/>
    <cellStyle name="40% - Accent1 4" xfId="272" xr:uid="{00000000-0005-0000-0000-00001A010000}"/>
    <cellStyle name="40% - Accent1 4 2" xfId="1085" xr:uid="{00000000-0005-0000-0000-00001B010000}"/>
    <cellStyle name="40% - Accent1 5" xfId="273" xr:uid="{00000000-0005-0000-0000-00001C010000}"/>
    <cellStyle name="40% - Accent1 5 2" xfId="1086" xr:uid="{00000000-0005-0000-0000-00001D010000}"/>
    <cellStyle name="40% - Accent1 6" xfId="274" xr:uid="{00000000-0005-0000-0000-00001E010000}"/>
    <cellStyle name="40% - Accent1 6 2" xfId="1087" xr:uid="{00000000-0005-0000-0000-00001F010000}"/>
    <cellStyle name="40% - Accent1 7" xfId="275" xr:uid="{00000000-0005-0000-0000-000020010000}"/>
    <cellStyle name="40% - Accent1 7 2" xfId="1088" xr:uid="{00000000-0005-0000-0000-000021010000}"/>
    <cellStyle name="40% - Accent1 8" xfId="276" xr:uid="{00000000-0005-0000-0000-000022010000}"/>
    <cellStyle name="40% - Accent1 8 2" xfId="1089" xr:uid="{00000000-0005-0000-0000-000023010000}"/>
    <cellStyle name="40% - Accent1 9" xfId="277" xr:uid="{00000000-0005-0000-0000-000024010000}"/>
    <cellStyle name="40% - Accent1 9 2" xfId="1090" xr:uid="{00000000-0005-0000-0000-000025010000}"/>
    <cellStyle name="40% - Accent2" xfId="23" builtinId="35" customBuiltin="1"/>
    <cellStyle name="40% - Accent2 10" xfId="278" xr:uid="{00000000-0005-0000-0000-000027010000}"/>
    <cellStyle name="40% - Accent2 10 2" xfId="1091" xr:uid="{00000000-0005-0000-0000-000028010000}"/>
    <cellStyle name="40% - Accent2 11" xfId="279" xr:uid="{00000000-0005-0000-0000-000029010000}"/>
    <cellStyle name="40% - Accent2 11 2" xfId="280" xr:uid="{00000000-0005-0000-0000-00002A010000}"/>
    <cellStyle name="40% - Accent2 12" xfId="281" xr:uid="{00000000-0005-0000-0000-00002B010000}"/>
    <cellStyle name="40% - Accent2 12 2" xfId="282" xr:uid="{00000000-0005-0000-0000-00002C010000}"/>
    <cellStyle name="40% - Accent2 13" xfId="283" xr:uid="{00000000-0005-0000-0000-00002D010000}"/>
    <cellStyle name="40% - Accent2 13 2" xfId="284" xr:uid="{00000000-0005-0000-0000-00002E010000}"/>
    <cellStyle name="40% - Accent2 14" xfId="285" xr:uid="{00000000-0005-0000-0000-00002F010000}"/>
    <cellStyle name="40% - Accent2 14 2" xfId="286" xr:uid="{00000000-0005-0000-0000-000030010000}"/>
    <cellStyle name="40% - Accent2 15" xfId="287" xr:uid="{00000000-0005-0000-0000-000031010000}"/>
    <cellStyle name="40% - Accent2 15 2" xfId="288" xr:uid="{00000000-0005-0000-0000-000032010000}"/>
    <cellStyle name="40% - Accent2 16" xfId="289" xr:uid="{00000000-0005-0000-0000-000033010000}"/>
    <cellStyle name="40% - Accent2 16 2" xfId="290" xr:uid="{00000000-0005-0000-0000-000034010000}"/>
    <cellStyle name="40% - Accent2 17" xfId="291" xr:uid="{00000000-0005-0000-0000-000035010000}"/>
    <cellStyle name="40% - Accent2 17 2" xfId="292" xr:uid="{00000000-0005-0000-0000-000036010000}"/>
    <cellStyle name="40% - Accent2 18" xfId="293" xr:uid="{00000000-0005-0000-0000-000037010000}"/>
    <cellStyle name="40% - Accent2 19" xfId="1666" xr:uid="{00000000-0005-0000-0000-000038010000}"/>
    <cellStyle name="40% - Accent2 2" xfId="90" xr:uid="{00000000-0005-0000-0000-000039010000}"/>
    <cellStyle name="40% - Accent2 2 2" xfId="295" xr:uid="{00000000-0005-0000-0000-00003A010000}"/>
    <cellStyle name="40% - Accent2 2 2 2" xfId="2107" xr:uid="{00000000-0005-0000-0000-00003B010000}"/>
    <cellStyle name="40% - Accent2 2 3" xfId="294" xr:uid="{00000000-0005-0000-0000-00003C010000}"/>
    <cellStyle name="40% - Accent2 2 4" xfId="1925" xr:uid="{00000000-0005-0000-0000-00003D010000}"/>
    <cellStyle name="40% - Accent2 20" xfId="1618" xr:uid="{00000000-0005-0000-0000-00003E010000}"/>
    <cellStyle name="40% - Accent2 21" xfId="1889" xr:uid="{00000000-0005-0000-0000-00003F010000}"/>
    <cellStyle name="40% - Accent2 3" xfId="63" xr:uid="{00000000-0005-0000-0000-000040010000}"/>
    <cellStyle name="40% - Accent2 3 2" xfId="1092" xr:uid="{00000000-0005-0000-0000-000041010000}"/>
    <cellStyle name="40% - Accent2 3 3" xfId="296" xr:uid="{00000000-0005-0000-0000-000042010000}"/>
    <cellStyle name="40% - Accent2 3 4" xfId="1912" xr:uid="{00000000-0005-0000-0000-000043010000}"/>
    <cellStyle name="40% - Accent2 4" xfId="297" xr:uid="{00000000-0005-0000-0000-000044010000}"/>
    <cellStyle name="40% - Accent2 4 2" xfId="1093" xr:uid="{00000000-0005-0000-0000-000045010000}"/>
    <cellStyle name="40% - Accent2 5" xfId="298" xr:uid="{00000000-0005-0000-0000-000046010000}"/>
    <cellStyle name="40% - Accent2 5 2" xfId="1094" xr:uid="{00000000-0005-0000-0000-000047010000}"/>
    <cellStyle name="40% - Accent2 6" xfId="299" xr:uid="{00000000-0005-0000-0000-000048010000}"/>
    <cellStyle name="40% - Accent2 6 2" xfId="1095" xr:uid="{00000000-0005-0000-0000-000049010000}"/>
    <cellStyle name="40% - Accent2 7" xfId="300" xr:uid="{00000000-0005-0000-0000-00004A010000}"/>
    <cellStyle name="40% - Accent2 7 2" xfId="1096" xr:uid="{00000000-0005-0000-0000-00004B010000}"/>
    <cellStyle name="40% - Accent2 8" xfId="301" xr:uid="{00000000-0005-0000-0000-00004C010000}"/>
    <cellStyle name="40% - Accent2 8 2" xfId="1097" xr:uid="{00000000-0005-0000-0000-00004D010000}"/>
    <cellStyle name="40% - Accent2 9" xfId="302" xr:uid="{00000000-0005-0000-0000-00004E010000}"/>
    <cellStyle name="40% - Accent2 9 2" xfId="1098" xr:uid="{00000000-0005-0000-0000-00004F010000}"/>
    <cellStyle name="40% - Accent3" xfId="27" builtinId="39" customBuiltin="1"/>
    <cellStyle name="40% - Accent3 10" xfId="303" xr:uid="{00000000-0005-0000-0000-000051010000}"/>
    <cellStyle name="40% - Accent3 10 2" xfId="1099" xr:uid="{00000000-0005-0000-0000-000052010000}"/>
    <cellStyle name="40% - Accent3 11" xfId="304" xr:uid="{00000000-0005-0000-0000-000053010000}"/>
    <cellStyle name="40% - Accent3 11 2" xfId="305" xr:uid="{00000000-0005-0000-0000-000054010000}"/>
    <cellStyle name="40% - Accent3 12" xfId="306" xr:uid="{00000000-0005-0000-0000-000055010000}"/>
    <cellStyle name="40% - Accent3 12 2" xfId="307" xr:uid="{00000000-0005-0000-0000-000056010000}"/>
    <cellStyle name="40% - Accent3 13" xfId="308" xr:uid="{00000000-0005-0000-0000-000057010000}"/>
    <cellStyle name="40% - Accent3 13 2" xfId="309" xr:uid="{00000000-0005-0000-0000-000058010000}"/>
    <cellStyle name="40% - Accent3 14" xfId="310" xr:uid="{00000000-0005-0000-0000-000059010000}"/>
    <cellStyle name="40% - Accent3 14 2" xfId="311" xr:uid="{00000000-0005-0000-0000-00005A010000}"/>
    <cellStyle name="40% - Accent3 15" xfId="312" xr:uid="{00000000-0005-0000-0000-00005B010000}"/>
    <cellStyle name="40% - Accent3 15 2" xfId="313" xr:uid="{00000000-0005-0000-0000-00005C010000}"/>
    <cellStyle name="40% - Accent3 16" xfId="314" xr:uid="{00000000-0005-0000-0000-00005D010000}"/>
    <cellStyle name="40% - Accent3 16 2" xfId="315" xr:uid="{00000000-0005-0000-0000-00005E010000}"/>
    <cellStyle name="40% - Accent3 17" xfId="316" xr:uid="{00000000-0005-0000-0000-00005F010000}"/>
    <cellStyle name="40% - Accent3 17 2" xfId="317" xr:uid="{00000000-0005-0000-0000-000060010000}"/>
    <cellStyle name="40% - Accent3 18" xfId="318" xr:uid="{00000000-0005-0000-0000-000061010000}"/>
    <cellStyle name="40% - Accent3 19" xfId="1619" xr:uid="{00000000-0005-0000-0000-000062010000}"/>
    <cellStyle name="40% - Accent3 2" xfId="92" xr:uid="{00000000-0005-0000-0000-000063010000}"/>
    <cellStyle name="40% - Accent3 2 2" xfId="320" xr:uid="{00000000-0005-0000-0000-000064010000}"/>
    <cellStyle name="40% - Accent3 2 2 2" xfId="2109" xr:uid="{00000000-0005-0000-0000-000065010000}"/>
    <cellStyle name="40% - Accent3 2 3" xfId="319" xr:uid="{00000000-0005-0000-0000-000066010000}"/>
    <cellStyle name="40% - Accent3 2 4" xfId="1927" xr:uid="{00000000-0005-0000-0000-000067010000}"/>
    <cellStyle name="40% - Accent3 20" xfId="1893" xr:uid="{00000000-0005-0000-0000-000068010000}"/>
    <cellStyle name="40% - Accent3 3" xfId="67" xr:uid="{00000000-0005-0000-0000-000069010000}"/>
    <cellStyle name="40% - Accent3 3 2" xfId="1100" xr:uid="{00000000-0005-0000-0000-00006A010000}"/>
    <cellStyle name="40% - Accent3 3 3" xfId="321" xr:uid="{00000000-0005-0000-0000-00006B010000}"/>
    <cellStyle name="40% - Accent3 3 4" xfId="1914" xr:uid="{00000000-0005-0000-0000-00006C010000}"/>
    <cellStyle name="40% - Accent3 4" xfId="322" xr:uid="{00000000-0005-0000-0000-00006D010000}"/>
    <cellStyle name="40% - Accent3 4 2" xfId="1101" xr:uid="{00000000-0005-0000-0000-00006E010000}"/>
    <cellStyle name="40% - Accent3 5" xfId="323" xr:uid="{00000000-0005-0000-0000-00006F010000}"/>
    <cellStyle name="40% - Accent3 5 2" xfId="1102" xr:uid="{00000000-0005-0000-0000-000070010000}"/>
    <cellStyle name="40% - Accent3 6" xfId="324" xr:uid="{00000000-0005-0000-0000-000071010000}"/>
    <cellStyle name="40% - Accent3 6 2" xfId="1103" xr:uid="{00000000-0005-0000-0000-000072010000}"/>
    <cellStyle name="40% - Accent3 7" xfId="325" xr:uid="{00000000-0005-0000-0000-000073010000}"/>
    <cellStyle name="40% - Accent3 7 2" xfId="1104" xr:uid="{00000000-0005-0000-0000-000074010000}"/>
    <cellStyle name="40% - Accent3 8" xfId="326" xr:uid="{00000000-0005-0000-0000-000075010000}"/>
    <cellStyle name="40% - Accent3 8 2" xfId="1105" xr:uid="{00000000-0005-0000-0000-000076010000}"/>
    <cellStyle name="40% - Accent3 9" xfId="327" xr:uid="{00000000-0005-0000-0000-000077010000}"/>
    <cellStyle name="40% - Accent3 9 2" xfId="1106" xr:uid="{00000000-0005-0000-0000-000078010000}"/>
    <cellStyle name="40% - Accent4" xfId="31" builtinId="43" customBuiltin="1"/>
    <cellStyle name="40% - Accent4 10" xfId="328" xr:uid="{00000000-0005-0000-0000-00007A010000}"/>
    <cellStyle name="40% - Accent4 10 2" xfId="1107" xr:uid="{00000000-0005-0000-0000-00007B010000}"/>
    <cellStyle name="40% - Accent4 11" xfId="329" xr:uid="{00000000-0005-0000-0000-00007C010000}"/>
    <cellStyle name="40% - Accent4 11 2" xfId="330" xr:uid="{00000000-0005-0000-0000-00007D010000}"/>
    <cellStyle name="40% - Accent4 12" xfId="331" xr:uid="{00000000-0005-0000-0000-00007E010000}"/>
    <cellStyle name="40% - Accent4 12 2" xfId="332" xr:uid="{00000000-0005-0000-0000-00007F010000}"/>
    <cellStyle name="40% - Accent4 13" xfId="333" xr:uid="{00000000-0005-0000-0000-000080010000}"/>
    <cellStyle name="40% - Accent4 13 2" xfId="334" xr:uid="{00000000-0005-0000-0000-000081010000}"/>
    <cellStyle name="40% - Accent4 14" xfId="335" xr:uid="{00000000-0005-0000-0000-000082010000}"/>
    <cellStyle name="40% - Accent4 14 2" xfId="336" xr:uid="{00000000-0005-0000-0000-000083010000}"/>
    <cellStyle name="40% - Accent4 15" xfId="337" xr:uid="{00000000-0005-0000-0000-000084010000}"/>
    <cellStyle name="40% - Accent4 15 2" xfId="338" xr:uid="{00000000-0005-0000-0000-000085010000}"/>
    <cellStyle name="40% - Accent4 16" xfId="339" xr:uid="{00000000-0005-0000-0000-000086010000}"/>
    <cellStyle name="40% - Accent4 16 2" xfId="340" xr:uid="{00000000-0005-0000-0000-000087010000}"/>
    <cellStyle name="40% - Accent4 17" xfId="341" xr:uid="{00000000-0005-0000-0000-000088010000}"/>
    <cellStyle name="40% - Accent4 17 2" xfId="342" xr:uid="{00000000-0005-0000-0000-000089010000}"/>
    <cellStyle name="40% - Accent4 18" xfId="343" xr:uid="{00000000-0005-0000-0000-00008A010000}"/>
    <cellStyle name="40% - Accent4 19" xfId="1667" xr:uid="{00000000-0005-0000-0000-00008B010000}"/>
    <cellStyle name="40% - Accent4 2" xfId="94" xr:uid="{00000000-0005-0000-0000-00008C010000}"/>
    <cellStyle name="40% - Accent4 2 2" xfId="345" xr:uid="{00000000-0005-0000-0000-00008D010000}"/>
    <cellStyle name="40% - Accent4 2 2 2" xfId="2111" xr:uid="{00000000-0005-0000-0000-00008E010000}"/>
    <cellStyle name="40% - Accent4 2 3" xfId="344" xr:uid="{00000000-0005-0000-0000-00008F010000}"/>
    <cellStyle name="40% - Accent4 2 4" xfId="1929" xr:uid="{00000000-0005-0000-0000-000090010000}"/>
    <cellStyle name="40% - Accent4 20" xfId="1620" xr:uid="{00000000-0005-0000-0000-000091010000}"/>
    <cellStyle name="40% - Accent4 21" xfId="1897" xr:uid="{00000000-0005-0000-0000-000092010000}"/>
    <cellStyle name="40% - Accent4 3" xfId="71" xr:uid="{00000000-0005-0000-0000-000093010000}"/>
    <cellStyle name="40% - Accent4 3 2" xfId="1108" xr:uid="{00000000-0005-0000-0000-000094010000}"/>
    <cellStyle name="40% - Accent4 3 3" xfId="346" xr:uid="{00000000-0005-0000-0000-000095010000}"/>
    <cellStyle name="40% - Accent4 3 4" xfId="1916" xr:uid="{00000000-0005-0000-0000-000096010000}"/>
    <cellStyle name="40% - Accent4 4" xfId="347" xr:uid="{00000000-0005-0000-0000-000097010000}"/>
    <cellStyle name="40% - Accent4 4 2" xfId="1109" xr:uid="{00000000-0005-0000-0000-000098010000}"/>
    <cellStyle name="40% - Accent4 5" xfId="348" xr:uid="{00000000-0005-0000-0000-000099010000}"/>
    <cellStyle name="40% - Accent4 5 2" xfId="1110" xr:uid="{00000000-0005-0000-0000-00009A010000}"/>
    <cellStyle name="40% - Accent4 6" xfId="349" xr:uid="{00000000-0005-0000-0000-00009B010000}"/>
    <cellStyle name="40% - Accent4 6 2" xfId="1111" xr:uid="{00000000-0005-0000-0000-00009C010000}"/>
    <cellStyle name="40% - Accent4 7" xfId="350" xr:uid="{00000000-0005-0000-0000-00009D010000}"/>
    <cellStyle name="40% - Accent4 7 2" xfId="1112" xr:uid="{00000000-0005-0000-0000-00009E010000}"/>
    <cellStyle name="40% - Accent4 8" xfId="351" xr:uid="{00000000-0005-0000-0000-00009F010000}"/>
    <cellStyle name="40% - Accent4 8 2" xfId="1113" xr:uid="{00000000-0005-0000-0000-0000A0010000}"/>
    <cellStyle name="40% - Accent4 9" xfId="352" xr:uid="{00000000-0005-0000-0000-0000A1010000}"/>
    <cellStyle name="40% - Accent4 9 2" xfId="1114" xr:uid="{00000000-0005-0000-0000-0000A2010000}"/>
    <cellStyle name="40% - Accent5" xfId="35" builtinId="47" customBuiltin="1"/>
    <cellStyle name="40% - Accent5 10" xfId="353" xr:uid="{00000000-0005-0000-0000-0000A4010000}"/>
    <cellStyle name="40% - Accent5 10 2" xfId="1115" xr:uid="{00000000-0005-0000-0000-0000A5010000}"/>
    <cellStyle name="40% - Accent5 11" xfId="354" xr:uid="{00000000-0005-0000-0000-0000A6010000}"/>
    <cellStyle name="40% - Accent5 11 2" xfId="355" xr:uid="{00000000-0005-0000-0000-0000A7010000}"/>
    <cellStyle name="40% - Accent5 12" xfId="356" xr:uid="{00000000-0005-0000-0000-0000A8010000}"/>
    <cellStyle name="40% - Accent5 12 2" xfId="357" xr:uid="{00000000-0005-0000-0000-0000A9010000}"/>
    <cellStyle name="40% - Accent5 13" xfId="358" xr:uid="{00000000-0005-0000-0000-0000AA010000}"/>
    <cellStyle name="40% - Accent5 13 2" xfId="359" xr:uid="{00000000-0005-0000-0000-0000AB010000}"/>
    <cellStyle name="40% - Accent5 14" xfId="360" xr:uid="{00000000-0005-0000-0000-0000AC010000}"/>
    <cellStyle name="40% - Accent5 14 2" xfId="361" xr:uid="{00000000-0005-0000-0000-0000AD010000}"/>
    <cellStyle name="40% - Accent5 15" xfId="362" xr:uid="{00000000-0005-0000-0000-0000AE010000}"/>
    <cellStyle name="40% - Accent5 15 2" xfId="363" xr:uid="{00000000-0005-0000-0000-0000AF010000}"/>
    <cellStyle name="40% - Accent5 16" xfId="364" xr:uid="{00000000-0005-0000-0000-0000B0010000}"/>
    <cellStyle name="40% - Accent5 16 2" xfId="365" xr:uid="{00000000-0005-0000-0000-0000B1010000}"/>
    <cellStyle name="40% - Accent5 17" xfId="366" xr:uid="{00000000-0005-0000-0000-0000B2010000}"/>
    <cellStyle name="40% - Accent5 17 2" xfId="367" xr:uid="{00000000-0005-0000-0000-0000B3010000}"/>
    <cellStyle name="40% - Accent5 18" xfId="368" xr:uid="{00000000-0005-0000-0000-0000B4010000}"/>
    <cellStyle name="40% - Accent5 19" xfId="1668" xr:uid="{00000000-0005-0000-0000-0000B5010000}"/>
    <cellStyle name="40% - Accent5 2" xfId="96" xr:uid="{00000000-0005-0000-0000-0000B6010000}"/>
    <cellStyle name="40% - Accent5 2 2" xfId="370" xr:uid="{00000000-0005-0000-0000-0000B7010000}"/>
    <cellStyle name="40% - Accent5 2 2 2" xfId="2113" xr:uid="{00000000-0005-0000-0000-0000B8010000}"/>
    <cellStyle name="40% - Accent5 2 3" xfId="369" xr:uid="{00000000-0005-0000-0000-0000B9010000}"/>
    <cellStyle name="40% - Accent5 2 4" xfId="1931" xr:uid="{00000000-0005-0000-0000-0000BA010000}"/>
    <cellStyle name="40% - Accent5 20" xfId="1621" xr:uid="{00000000-0005-0000-0000-0000BB010000}"/>
    <cellStyle name="40% - Accent5 21" xfId="1901" xr:uid="{00000000-0005-0000-0000-0000BC010000}"/>
    <cellStyle name="40% - Accent5 3" xfId="75" xr:uid="{00000000-0005-0000-0000-0000BD010000}"/>
    <cellStyle name="40% - Accent5 3 2" xfId="1116" xr:uid="{00000000-0005-0000-0000-0000BE010000}"/>
    <cellStyle name="40% - Accent5 3 3" xfId="371" xr:uid="{00000000-0005-0000-0000-0000BF010000}"/>
    <cellStyle name="40% - Accent5 3 4" xfId="1918" xr:uid="{00000000-0005-0000-0000-0000C0010000}"/>
    <cellStyle name="40% - Accent5 4" xfId="372" xr:uid="{00000000-0005-0000-0000-0000C1010000}"/>
    <cellStyle name="40% - Accent5 4 2" xfId="1117" xr:uid="{00000000-0005-0000-0000-0000C2010000}"/>
    <cellStyle name="40% - Accent5 5" xfId="373" xr:uid="{00000000-0005-0000-0000-0000C3010000}"/>
    <cellStyle name="40% - Accent5 5 2" xfId="1118" xr:uid="{00000000-0005-0000-0000-0000C4010000}"/>
    <cellStyle name="40% - Accent5 6" xfId="374" xr:uid="{00000000-0005-0000-0000-0000C5010000}"/>
    <cellStyle name="40% - Accent5 6 2" xfId="1119" xr:uid="{00000000-0005-0000-0000-0000C6010000}"/>
    <cellStyle name="40% - Accent5 7" xfId="375" xr:uid="{00000000-0005-0000-0000-0000C7010000}"/>
    <cellStyle name="40% - Accent5 7 2" xfId="1120" xr:uid="{00000000-0005-0000-0000-0000C8010000}"/>
    <cellStyle name="40% - Accent5 8" xfId="376" xr:uid="{00000000-0005-0000-0000-0000C9010000}"/>
    <cellStyle name="40% - Accent5 8 2" xfId="1121" xr:uid="{00000000-0005-0000-0000-0000CA010000}"/>
    <cellStyle name="40% - Accent5 9" xfId="377" xr:uid="{00000000-0005-0000-0000-0000CB010000}"/>
    <cellStyle name="40% - Accent5 9 2" xfId="1122" xr:uid="{00000000-0005-0000-0000-0000CC010000}"/>
    <cellStyle name="40% - Accent6" xfId="39" builtinId="51" customBuiltin="1"/>
    <cellStyle name="40% - Accent6 10" xfId="378" xr:uid="{00000000-0005-0000-0000-0000CE010000}"/>
    <cellStyle name="40% - Accent6 10 2" xfId="1123" xr:uid="{00000000-0005-0000-0000-0000CF010000}"/>
    <cellStyle name="40% - Accent6 11" xfId="379" xr:uid="{00000000-0005-0000-0000-0000D0010000}"/>
    <cellStyle name="40% - Accent6 11 2" xfId="380" xr:uid="{00000000-0005-0000-0000-0000D1010000}"/>
    <cellStyle name="40% - Accent6 12" xfId="381" xr:uid="{00000000-0005-0000-0000-0000D2010000}"/>
    <cellStyle name="40% - Accent6 12 2" xfId="382" xr:uid="{00000000-0005-0000-0000-0000D3010000}"/>
    <cellStyle name="40% - Accent6 13" xfId="383" xr:uid="{00000000-0005-0000-0000-0000D4010000}"/>
    <cellStyle name="40% - Accent6 13 2" xfId="384" xr:uid="{00000000-0005-0000-0000-0000D5010000}"/>
    <cellStyle name="40% - Accent6 14" xfId="385" xr:uid="{00000000-0005-0000-0000-0000D6010000}"/>
    <cellStyle name="40% - Accent6 14 2" xfId="386" xr:uid="{00000000-0005-0000-0000-0000D7010000}"/>
    <cellStyle name="40% - Accent6 15" xfId="387" xr:uid="{00000000-0005-0000-0000-0000D8010000}"/>
    <cellStyle name="40% - Accent6 15 2" xfId="388" xr:uid="{00000000-0005-0000-0000-0000D9010000}"/>
    <cellStyle name="40% - Accent6 16" xfId="389" xr:uid="{00000000-0005-0000-0000-0000DA010000}"/>
    <cellStyle name="40% - Accent6 16 2" xfId="390" xr:uid="{00000000-0005-0000-0000-0000DB010000}"/>
    <cellStyle name="40% - Accent6 17" xfId="391" xr:uid="{00000000-0005-0000-0000-0000DC010000}"/>
    <cellStyle name="40% - Accent6 17 2" xfId="392" xr:uid="{00000000-0005-0000-0000-0000DD010000}"/>
    <cellStyle name="40% - Accent6 18" xfId="393" xr:uid="{00000000-0005-0000-0000-0000DE010000}"/>
    <cellStyle name="40% - Accent6 19" xfId="1669" xr:uid="{00000000-0005-0000-0000-0000DF010000}"/>
    <cellStyle name="40% - Accent6 2" xfId="98" xr:uid="{00000000-0005-0000-0000-0000E0010000}"/>
    <cellStyle name="40% - Accent6 2 2" xfId="395" xr:uid="{00000000-0005-0000-0000-0000E1010000}"/>
    <cellStyle name="40% - Accent6 2 2 2" xfId="2115" xr:uid="{00000000-0005-0000-0000-0000E2010000}"/>
    <cellStyle name="40% - Accent6 2 3" xfId="394" xr:uid="{00000000-0005-0000-0000-0000E3010000}"/>
    <cellStyle name="40% - Accent6 2 4" xfId="1933" xr:uid="{00000000-0005-0000-0000-0000E4010000}"/>
    <cellStyle name="40% - Accent6 20" xfId="1622" xr:uid="{00000000-0005-0000-0000-0000E5010000}"/>
    <cellStyle name="40% - Accent6 21" xfId="1905" xr:uid="{00000000-0005-0000-0000-0000E6010000}"/>
    <cellStyle name="40% - Accent6 3" xfId="79" xr:uid="{00000000-0005-0000-0000-0000E7010000}"/>
    <cellStyle name="40% - Accent6 3 2" xfId="1124" xr:uid="{00000000-0005-0000-0000-0000E8010000}"/>
    <cellStyle name="40% - Accent6 3 3" xfId="396" xr:uid="{00000000-0005-0000-0000-0000E9010000}"/>
    <cellStyle name="40% - Accent6 3 4" xfId="1920" xr:uid="{00000000-0005-0000-0000-0000EA010000}"/>
    <cellStyle name="40% - Accent6 4" xfId="397" xr:uid="{00000000-0005-0000-0000-0000EB010000}"/>
    <cellStyle name="40% - Accent6 4 2" xfId="1125" xr:uid="{00000000-0005-0000-0000-0000EC010000}"/>
    <cellStyle name="40% - Accent6 5" xfId="398" xr:uid="{00000000-0005-0000-0000-0000ED010000}"/>
    <cellStyle name="40% - Accent6 5 2" xfId="1126" xr:uid="{00000000-0005-0000-0000-0000EE010000}"/>
    <cellStyle name="40% - Accent6 6" xfId="399" xr:uid="{00000000-0005-0000-0000-0000EF010000}"/>
    <cellStyle name="40% - Accent6 6 2" xfId="1127" xr:uid="{00000000-0005-0000-0000-0000F0010000}"/>
    <cellStyle name="40% - Accent6 7" xfId="400" xr:uid="{00000000-0005-0000-0000-0000F1010000}"/>
    <cellStyle name="40% - Accent6 7 2" xfId="1128" xr:uid="{00000000-0005-0000-0000-0000F2010000}"/>
    <cellStyle name="40% - Accent6 8" xfId="401" xr:uid="{00000000-0005-0000-0000-0000F3010000}"/>
    <cellStyle name="40% - Accent6 8 2" xfId="1129" xr:uid="{00000000-0005-0000-0000-0000F4010000}"/>
    <cellStyle name="40% - Accent6 9" xfId="402" xr:uid="{00000000-0005-0000-0000-0000F5010000}"/>
    <cellStyle name="40% - Accent6 9 2" xfId="1130" xr:uid="{00000000-0005-0000-0000-0000F6010000}"/>
    <cellStyle name="60% - Accent1" xfId="20" builtinId="32" customBuiltin="1"/>
    <cellStyle name="60% - Accent1 10" xfId="403" xr:uid="{00000000-0005-0000-0000-0000F8010000}"/>
    <cellStyle name="60% - Accent1 10 2" xfId="1131" xr:uid="{00000000-0005-0000-0000-0000F9010000}"/>
    <cellStyle name="60% - Accent1 11" xfId="404" xr:uid="{00000000-0005-0000-0000-0000FA010000}"/>
    <cellStyle name="60% - Accent1 11 2" xfId="405" xr:uid="{00000000-0005-0000-0000-0000FB010000}"/>
    <cellStyle name="60% - Accent1 12" xfId="406" xr:uid="{00000000-0005-0000-0000-0000FC010000}"/>
    <cellStyle name="60% - Accent1 12 2" xfId="407" xr:uid="{00000000-0005-0000-0000-0000FD010000}"/>
    <cellStyle name="60% - Accent1 13" xfId="408" xr:uid="{00000000-0005-0000-0000-0000FE010000}"/>
    <cellStyle name="60% - Accent1 13 2" xfId="409" xr:uid="{00000000-0005-0000-0000-0000FF010000}"/>
    <cellStyle name="60% - Accent1 14" xfId="410" xr:uid="{00000000-0005-0000-0000-000000020000}"/>
    <cellStyle name="60% - Accent1 14 2" xfId="411" xr:uid="{00000000-0005-0000-0000-000001020000}"/>
    <cellStyle name="60% - Accent1 15" xfId="412" xr:uid="{00000000-0005-0000-0000-000002020000}"/>
    <cellStyle name="60% - Accent1 15 2" xfId="413" xr:uid="{00000000-0005-0000-0000-000003020000}"/>
    <cellStyle name="60% - Accent1 16" xfId="414" xr:uid="{00000000-0005-0000-0000-000004020000}"/>
    <cellStyle name="60% - Accent1 16 2" xfId="415" xr:uid="{00000000-0005-0000-0000-000005020000}"/>
    <cellStyle name="60% - Accent1 17" xfId="416" xr:uid="{00000000-0005-0000-0000-000006020000}"/>
    <cellStyle name="60% - Accent1 17 2" xfId="417" xr:uid="{00000000-0005-0000-0000-000007020000}"/>
    <cellStyle name="60% - Accent1 18" xfId="418" xr:uid="{00000000-0005-0000-0000-000008020000}"/>
    <cellStyle name="60% - Accent1 19" xfId="1670" xr:uid="{00000000-0005-0000-0000-000009020000}"/>
    <cellStyle name="60% - Accent1 2" xfId="60" xr:uid="{00000000-0005-0000-0000-00000A020000}"/>
    <cellStyle name="60% - Accent1 2 2" xfId="1132" xr:uid="{00000000-0005-0000-0000-00000B020000}"/>
    <cellStyle name="60% - Accent1 2 3" xfId="419" xr:uid="{00000000-0005-0000-0000-00000C020000}"/>
    <cellStyle name="60% - Accent1 20" xfId="1623" xr:uid="{00000000-0005-0000-0000-00000D020000}"/>
    <cellStyle name="60% - Accent1 21" xfId="1886" xr:uid="{00000000-0005-0000-0000-00000E020000}"/>
    <cellStyle name="60% - Accent1 3" xfId="420" xr:uid="{00000000-0005-0000-0000-00000F020000}"/>
    <cellStyle name="60% - Accent1 3 2" xfId="1133" xr:uid="{00000000-0005-0000-0000-000010020000}"/>
    <cellStyle name="60% - Accent1 4" xfId="421" xr:uid="{00000000-0005-0000-0000-000011020000}"/>
    <cellStyle name="60% - Accent1 4 2" xfId="1134" xr:uid="{00000000-0005-0000-0000-000012020000}"/>
    <cellStyle name="60% - Accent1 5" xfId="422" xr:uid="{00000000-0005-0000-0000-000013020000}"/>
    <cellStyle name="60% - Accent1 5 2" xfId="1135" xr:uid="{00000000-0005-0000-0000-000014020000}"/>
    <cellStyle name="60% - Accent1 6" xfId="423" xr:uid="{00000000-0005-0000-0000-000015020000}"/>
    <cellStyle name="60% - Accent1 6 2" xfId="1136" xr:uid="{00000000-0005-0000-0000-000016020000}"/>
    <cellStyle name="60% - Accent1 7" xfId="424" xr:uid="{00000000-0005-0000-0000-000017020000}"/>
    <cellStyle name="60% - Accent1 7 2" xfId="1137" xr:uid="{00000000-0005-0000-0000-000018020000}"/>
    <cellStyle name="60% - Accent1 8" xfId="425" xr:uid="{00000000-0005-0000-0000-000019020000}"/>
    <cellStyle name="60% - Accent1 8 2" xfId="1138" xr:uid="{00000000-0005-0000-0000-00001A020000}"/>
    <cellStyle name="60% - Accent1 9" xfId="426" xr:uid="{00000000-0005-0000-0000-00001B020000}"/>
    <cellStyle name="60% - Accent1 9 2" xfId="1139" xr:uid="{00000000-0005-0000-0000-00001C020000}"/>
    <cellStyle name="60% - Accent2" xfId="24" builtinId="36" customBuiltin="1"/>
    <cellStyle name="60% - Accent2 10" xfId="427" xr:uid="{00000000-0005-0000-0000-00001E020000}"/>
    <cellStyle name="60% - Accent2 10 2" xfId="1140" xr:uid="{00000000-0005-0000-0000-00001F020000}"/>
    <cellStyle name="60% - Accent2 11" xfId="428" xr:uid="{00000000-0005-0000-0000-000020020000}"/>
    <cellStyle name="60% - Accent2 11 2" xfId="429" xr:uid="{00000000-0005-0000-0000-000021020000}"/>
    <cellStyle name="60% - Accent2 12" xfId="430" xr:uid="{00000000-0005-0000-0000-000022020000}"/>
    <cellStyle name="60% - Accent2 12 2" xfId="431" xr:uid="{00000000-0005-0000-0000-000023020000}"/>
    <cellStyle name="60% - Accent2 13" xfId="432" xr:uid="{00000000-0005-0000-0000-000024020000}"/>
    <cellStyle name="60% - Accent2 13 2" xfId="433" xr:uid="{00000000-0005-0000-0000-000025020000}"/>
    <cellStyle name="60% - Accent2 14" xfId="434" xr:uid="{00000000-0005-0000-0000-000026020000}"/>
    <cellStyle name="60% - Accent2 14 2" xfId="435" xr:uid="{00000000-0005-0000-0000-000027020000}"/>
    <cellStyle name="60% - Accent2 15" xfId="436" xr:uid="{00000000-0005-0000-0000-000028020000}"/>
    <cellStyle name="60% - Accent2 15 2" xfId="437" xr:uid="{00000000-0005-0000-0000-000029020000}"/>
    <cellStyle name="60% - Accent2 16" xfId="438" xr:uid="{00000000-0005-0000-0000-00002A020000}"/>
    <cellStyle name="60% - Accent2 16 2" xfId="439" xr:uid="{00000000-0005-0000-0000-00002B020000}"/>
    <cellStyle name="60% - Accent2 17" xfId="440" xr:uid="{00000000-0005-0000-0000-00002C020000}"/>
    <cellStyle name="60% - Accent2 17 2" xfId="441" xr:uid="{00000000-0005-0000-0000-00002D020000}"/>
    <cellStyle name="60% - Accent2 18" xfId="442" xr:uid="{00000000-0005-0000-0000-00002E020000}"/>
    <cellStyle name="60% - Accent2 19" xfId="1671" xr:uid="{00000000-0005-0000-0000-00002F020000}"/>
    <cellStyle name="60% - Accent2 2" xfId="64" xr:uid="{00000000-0005-0000-0000-000030020000}"/>
    <cellStyle name="60% - Accent2 2 2" xfId="1141" xr:uid="{00000000-0005-0000-0000-000031020000}"/>
    <cellStyle name="60% - Accent2 2 3" xfId="443" xr:uid="{00000000-0005-0000-0000-000032020000}"/>
    <cellStyle name="60% - Accent2 20" xfId="1624" xr:uid="{00000000-0005-0000-0000-000033020000}"/>
    <cellStyle name="60% - Accent2 21" xfId="1890" xr:uid="{00000000-0005-0000-0000-000034020000}"/>
    <cellStyle name="60% - Accent2 3" xfId="444" xr:uid="{00000000-0005-0000-0000-000035020000}"/>
    <cellStyle name="60% - Accent2 3 2" xfId="1142" xr:uid="{00000000-0005-0000-0000-000036020000}"/>
    <cellStyle name="60% - Accent2 4" xfId="445" xr:uid="{00000000-0005-0000-0000-000037020000}"/>
    <cellStyle name="60% - Accent2 4 2" xfId="1143" xr:uid="{00000000-0005-0000-0000-000038020000}"/>
    <cellStyle name="60% - Accent2 5" xfId="446" xr:uid="{00000000-0005-0000-0000-000039020000}"/>
    <cellStyle name="60% - Accent2 5 2" xfId="1144" xr:uid="{00000000-0005-0000-0000-00003A020000}"/>
    <cellStyle name="60% - Accent2 6" xfId="447" xr:uid="{00000000-0005-0000-0000-00003B020000}"/>
    <cellStyle name="60% - Accent2 6 2" xfId="1145" xr:uid="{00000000-0005-0000-0000-00003C020000}"/>
    <cellStyle name="60% - Accent2 7" xfId="448" xr:uid="{00000000-0005-0000-0000-00003D020000}"/>
    <cellStyle name="60% - Accent2 7 2" xfId="1146" xr:uid="{00000000-0005-0000-0000-00003E020000}"/>
    <cellStyle name="60% - Accent2 8" xfId="449" xr:uid="{00000000-0005-0000-0000-00003F020000}"/>
    <cellStyle name="60% - Accent2 8 2" xfId="1147" xr:uid="{00000000-0005-0000-0000-000040020000}"/>
    <cellStyle name="60% - Accent2 9" xfId="450" xr:uid="{00000000-0005-0000-0000-000041020000}"/>
    <cellStyle name="60% - Accent2 9 2" xfId="1148" xr:uid="{00000000-0005-0000-0000-000042020000}"/>
    <cellStyle name="60% - Accent3" xfId="28" builtinId="40" customBuiltin="1"/>
    <cellStyle name="60% - Accent3 10" xfId="451" xr:uid="{00000000-0005-0000-0000-000044020000}"/>
    <cellStyle name="60% - Accent3 10 2" xfId="1149" xr:uid="{00000000-0005-0000-0000-000045020000}"/>
    <cellStyle name="60% - Accent3 11" xfId="452" xr:uid="{00000000-0005-0000-0000-000046020000}"/>
    <cellStyle name="60% - Accent3 11 2" xfId="453" xr:uid="{00000000-0005-0000-0000-000047020000}"/>
    <cellStyle name="60% - Accent3 12" xfId="454" xr:uid="{00000000-0005-0000-0000-000048020000}"/>
    <cellStyle name="60% - Accent3 12 2" xfId="455" xr:uid="{00000000-0005-0000-0000-000049020000}"/>
    <cellStyle name="60% - Accent3 13" xfId="456" xr:uid="{00000000-0005-0000-0000-00004A020000}"/>
    <cellStyle name="60% - Accent3 13 2" xfId="457" xr:uid="{00000000-0005-0000-0000-00004B020000}"/>
    <cellStyle name="60% - Accent3 14" xfId="458" xr:uid="{00000000-0005-0000-0000-00004C020000}"/>
    <cellStyle name="60% - Accent3 14 2" xfId="459" xr:uid="{00000000-0005-0000-0000-00004D020000}"/>
    <cellStyle name="60% - Accent3 15" xfId="460" xr:uid="{00000000-0005-0000-0000-00004E020000}"/>
    <cellStyle name="60% - Accent3 15 2" xfId="461" xr:uid="{00000000-0005-0000-0000-00004F020000}"/>
    <cellStyle name="60% - Accent3 16" xfId="462" xr:uid="{00000000-0005-0000-0000-000050020000}"/>
    <cellStyle name="60% - Accent3 16 2" xfId="463" xr:uid="{00000000-0005-0000-0000-000051020000}"/>
    <cellStyle name="60% - Accent3 17" xfId="464" xr:uid="{00000000-0005-0000-0000-000052020000}"/>
    <cellStyle name="60% - Accent3 17 2" xfId="465" xr:uid="{00000000-0005-0000-0000-000053020000}"/>
    <cellStyle name="60% - Accent3 18" xfId="466" xr:uid="{00000000-0005-0000-0000-000054020000}"/>
    <cellStyle name="60% - Accent3 19" xfId="1625" xr:uid="{00000000-0005-0000-0000-000055020000}"/>
    <cellStyle name="60% - Accent3 2" xfId="68" xr:uid="{00000000-0005-0000-0000-000056020000}"/>
    <cellStyle name="60% - Accent3 2 2" xfId="1150" xr:uid="{00000000-0005-0000-0000-000057020000}"/>
    <cellStyle name="60% - Accent3 2 3" xfId="467" xr:uid="{00000000-0005-0000-0000-000058020000}"/>
    <cellStyle name="60% - Accent3 20" xfId="1894" xr:uid="{00000000-0005-0000-0000-000059020000}"/>
    <cellStyle name="60% - Accent3 3" xfId="468" xr:uid="{00000000-0005-0000-0000-00005A020000}"/>
    <cellStyle name="60% - Accent3 3 2" xfId="1151" xr:uid="{00000000-0005-0000-0000-00005B020000}"/>
    <cellStyle name="60% - Accent3 4" xfId="469" xr:uid="{00000000-0005-0000-0000-00005C020000}"/>
    <cellStyle name="60% - Accent3 4 2" xfId="1152" xr:uid="{00000000-0005-0000-0000-00005D020000}"/>
    <cellStyle name="60% - Accent3 5" xfId="470" xr:uid="{00000000-0005-0000-0000-00005E020000}"/>
    <cellStyle name="60% - Accent3 5 2" xfId="1153" xr:uid="{00000000-0005-0000-0000-00005F020000}"/>
    <cellStyle name="60% - Accent3 6" xfId="471" xr:uid="{00000000-0005-0000-0000-000060020000}"/>
    <cellStyle name="60% - Accent3 6 2" xfId="1154" xr:uid="{00000000-0005-0000-0000-000061020000}"/>
    <cellStyle name="60% - Accent3 7" xfId="472" xr:uid="{00000000-0005-0000-0000-000062020000}"/>
    <cellStyle name="60% - Accent3 7 2" xfId="1155" xr:uid="{00000000-0005-0000-0000-000063020000}"/>
    <cellStyle name="60% - Accent3 8" xfId="473" xr:uid="{00000000-0005-0000-0000-000064020000}"/>
    <cellStyle name="60% - Accent3 8 2" xfId="1156" xr:uid="{00000000-0005-0000-0000-000065020000}"/>
    <cellStyle name="60% - Accent3 9" xfId="474" xr:uid="{00000000-0005-0000-0000-000066020000}"/>
    <cellStyle name="60% - Accent3 9 2" xfId="1157" xr:uid="{00000000-0005-0000-0000-000067020000}"/>
    <cellStyle name="60% - Accent4" xfId="32" builtinId="44" customBuiltin="1"/>
    <cellStyle name="60% - Accent4 10" xfId="475" xr:uid="{00000000-0005-0000-0000-000069020000}"/>
    <cellStyle name="60% - Accent4 10 2" xfId="1158" xr:uid="{00000000-0005-0000-0000-00006A020000}"/>
    <cellStyle name="60% - Accent4 11" xfId="476" xr:uid="{00000000-0005-0000-0000-00006B020000}"/>
    <cellStyle name="60% - Accent4 11 2" xfId="477" xr:uid="{00000000-0005-0000-0000-00006C020000}"/>
    <cellStyle name="60% - Accent4 12" xfId="478" xr:uid="{00000000-0005-0000-0000-00006D020000}"/>
    <cellStyle name="60% - Accent4 12 2" xfId="479" xr:uid="{00000000-0005-0000-0000-00006E020000}"/>
    <cellStyle name="60% - Accent4 13" xfId="480" xr:uid="{00000000-0005-0000-0000-00006F020000}"/>
    <cellStyle name="60% - Accent4 13 2" xfId="481" xr:uid="{00000000-0005-0000-0000-000070020000}"/>
    <cellStyle name="60% - Accent4 14" xfId="482" xr:uid="{00000000-0005-0000-0000-000071020000}"/>
    <cellStyle name="60% - Accent4 14 2" xfId="483" xr:uid="{00000000-0005-0000-0000-000072020000}"/>
    <cellStyle name="60% - Accent4 15" xfId="484" xr:uid="{00000000-0005-0000-0000-000073020000}"/>
    <cellStyle name="60% - Accent4 15 2" xfId="485" xr:uid="{00000000-0005-0000-0000-000074020000}"/>
    <cellStyle name="60% - Accent4 16" xfId="486" xr:uid="{00000000-0005-0000-0000-000075020000}"/>
    <cellStyle name="60% - Accent4 16 2" xfId="487" xr:uid="{00000000-0005-0000-0000-000076020000}"/>
    <cellStyle name="60% - Accent4 17" xfId="488" xr:uid="{00000000-0005-0000-0000-000077020000}"/>
    <cellStyle name="60% - Accent4 17 2" xfId="489" xr:uid="{00000000-0005-0000-0000-000078020000}"/>
    <cellStyle name="60% - Accent4 18" xfId="490" xr:uid="{00000000-0005-0000-0000-000079020000}"/>
    <cellStyle name="60% - Accent4 19" xfId="1672" xr:uid="{00000000-0005-0000-0000-00007A020000}"/>
    <cellStyle name="60% - Accent4 2" xfId="72" xr:uid="{00000000-0005-0000-0000-00007B020000}"/>
    <cellStyle name="60% - Accent4 2 2" xfId="1159" xr:uid="{00000000-0005-0000-0000-00007C020000}"/>
    <cellStyle name="60% - Accent4 2 3" xfId="491" xr:uid="{00000000-0005-0000-0000-00007D020000}"/>
    <cellStyle name="60% - Accent4 20" xfId="1626" xr:uid="{00000000-0005-0000-0000-00007E020000}"/>
    <cellStyle name="60% - Accent4 21" xfId="1898" xr:uid="{00000000-0005-0000-0000-00007F020000}"/>
    <cellStyle name="60% - Accent4 3" xfId="492" xr:uid="{00000000-0005-0000-0000-000080020000}"/>
    <cellStyle name="60% - Accent4 3 2" xfId="1160" xr:uid="{00000000-0005-0000-0000-000081020000}"/>
    <cellStyle name="60% - Accent4 4" xfId="493" xr:uid="{00000000-0005-0000-0000-000082020000}"/>
    <cellStyle name="60% - Accent4 4 2" xfId="1161" xr:uid="{00000000-0005-0000-0000-000083020000}"/>
    <cellStyle name="60% - Accent4 5" xfId="494" xr:uid="{00000000-0005-0000-0000-000084020000}"/>
    <cellStyle name="60% - Accent4 5 2" xfId="1162" xr:uid="{00000000-0005-0000-0000-000085020000}"/>
    <cellStyle name="60% - Accent4 6" xfId="495" xr:uid="{00000000-0005-0000-0000-000086020000}"/>
    <cellStyle name="60% - Accent4 6 2" xfId="1163" xr:uid="{00000000-0005-0000-0000-000087020000}"/>
    <cellStyle name="60% - Accent4 7" xfId="496" xr:uid="{00000000-0005-0000-0000-000088020000}"/>
    <cellStyle name="60% - Accent4 7 2" xfId="1164" xr:uid="{00000000-0005-0000-0000-000089020000}"/>
    <cellStyle name="60% - Accent4 8" xfId="497" xr:uid="{00000000-0005-0000-0000-00008A020000}"/>
    <cellStyle name="60% - Accent4 8 2" xfId="1165" xr:uid="{00000000-0005-0000-0000-00008B020000}"/>
    <cellStyle name="60% - Accent4 9" xfId="498" xr:uid="{00000000-0005-0000-0000-00008C020000}"/>
    <cellStyle name="60% - Accent4 9 2" xfId="1166" xr:uid="{00000000-0005-0000-0000-00008D020000}"/>
    <cellStyle name="60% - Accent5" xfId="36" builtinId="48" customBuiltin="1"/>
    <cellStyle name="60% - Accent5 10" xfId="499" xr:uid="{00000000-0005-0000-0000-00008F020000}"/>
    <cellStyle name="60% - Accent5 10 2" xfId="1167" xr:uid="{00000000-0005-0000-0000-000090020000}"/>
    <cellStyle name="60% - Accent5 11" xfId="500" xr:uid="{00000000-0005-0000-0000-000091020000}"/>
    <cellStyle name="60% - Accent5 11 2" xfId="501" xr:uid="{00000000-0005-0000-0000-000092020000}"/>
    <cellStyle name="60% - Accent5 12" xfId="502" xr:uid="{00000000-0005-0000-0000-000093020000}"/>
    <cellStyle name="60% - Accent5 12 2" xfId="503" xr:uid="{00000000-0005-0000-0000-000094020000}"/>
    <cellStyle name="60% - Accent5 13" xfId="504" xr:uid="{00000000-0005-0000-0000-000095020000}"/>
    <cellStyle name="60% - Accent5 13 2" xfId="505" xr:uid="{00000000-0005-0000-0000-000096020000}"/>
    <cellStyle name="60% - Accent5 14" xfId="506" xr:uid="{00000000-0005-0000-0000-000097020000}"/>
    <cellStyle name="60% - Accent5 14 2" xfId="507" xr:uid="{00000000-0005-0000-0000-000098020000}"/>
    <cellStyle name="60% - Accent5 15" xfId="508" xr:uid="{00000000-0005-0000-0000-000099020000}"/>
    <cellStyle name="60% - Accent5 15 2" xfId="509" xr:uid="{00000000-0005-0000-0000-00009A020000}"/>
    <cellStyle name="60% - Accent5 16" xfId="510" xr:uid="{00000000-0005-0000-0000-00009B020000}"/>
    <cellStyle name="60% - Accent5 16 2" xfId="511" xr:uid="{00000000-0005-0000-0000-00009C020000}"/>
    <cellStyle name="60% - Accent5 17" xfId="512" xr:uid="{00000000-0005-0000-0000-00009D020000}"/>
    <cellStyle name="60% - Accent5 17 2" xfId="513" xr:uid="{00000000-0005-0000-0000-00009E020000}"/>
    <cellStyle name="60% - Accent5 18" xfId="514" xr:uid="{00000000-0005-0000-0000-00009F020000}"/>
    <cellStyle name="60% - Accent5 19" xfId="1673" xr:uid="{00000000-0005-0000-0000-0000A0020000}"/>
    <cellStyle name="60% - Accent5 2" xfId="76" xr:uid="{00000000-0005-0000-0000-0000A1020000}"/>
    <cellStyle name="60% - Accent5 2 2" xfId="1168" xr:uid="{00000000-0005-0000-0000-0000A2020000}"/>
    <cellStyle name="60% - Accent5 2 3" xfId="515" xr:uid="{00000000-0005-0000-0000-0000A3020000}"/>
    <cellStyle name="60% - Accent5 20" xfId="1627" xr:uid="{00000000-0005-0000-0000-0000A4020000}"/>
    <cellStyle name="60% - Accent5 21" xfId="1902" xr:uid="{00000000-0005-0000-0000-0000A5020000}"/>
    <cellStyle name="60% - Accent5 3" xfId="516" xr:uid="{00000000-0005-0000-0000-0000A6020000}"/>
    <cellStyle name="60% - Accent5 3 2" xfId="1169" xr:uid="{00000000-0005-0000-0000-0000A7020000}"/>
    <cellStyle name="60% - Accent5 4" xfId="517" xr:uid="{00000000-0005-0000-0000-0000A8020000}"/>
    <cellStyle name="60% - Accent5 4 2" xfId="1170" xr:uid="{00000000-0005-0000-0000-0000A9020000}"/>
    <cellStyle name="60% - Accent5 5" xfId="518" xr:uid="{00000000-0005-0000-0000-0000AA020000}"/>
    <cellStyle name="60% - Accent5 5 2" xfId="1171" xr:uid="{00000000-0005-0000-0000-0000AB020000}"/>
    <cellStyle name="60% - Accent5 6" xfId="519" xr:uid="{00000000-0005-0000-0000-0000AC020000}"/>
    <cellStyle name="60% - Accent5 6 2" xfId="1172" xr:uid="{00000000-0005-0000-0000-0000AD020000}"/>
    <cellStyle name="60% - Accent5 7" xfId="520" xr:uid="{00000000-0005-0000-0000-0000AE020000}"/>
    <cellStyle name="60% - Accent5 7 2" xfId="1173" xr:uid="{00000000-0005-0000-0000-0000AF020000}"/>
    <cellStyle name="60% - Accent5 8" xfId="521" xr:uid="{00000000-0005-0000-0000-0000B0020000}"/>
    <cellStyle name="60% - Accent5 8 2" xfId="1174" xr:uid="{00000000-0005-0000-0000-0000B1020000}"/>
    <cellStyle name="60% - Accent5 9" xfId="522" xr:uid="{00000000-0005-0000-0000-0000B2020000}"/>
    <cellStyle name="60% - Accent5 9 2" xfId="1175" xr:uid="{00000000-0005-0000-0000-0000B3020000}"/>
    <cellStyle name="60% - Accent6" xfId="40" builtinId="52" customBuiltin="1"/>
    <cellStyle name="60% - Accent6 10" xfId="523" xr:uid="{00000000-0005-0000-0000-0000B5020000}"/>
    <cellStyle name="60% - Accent6 10 2" xfId="1176" xr:uid="{00000000-0005-0000-0000-0000B6020000}"/>
    <cellStyle name="60% - Accent6 11" xfId="524" xr:uid="{00000000-0005-0000-0000-0000B7020000}"/>
    <cellStyle name="60% - Accent6 11 2" xfId="525" xr:uid="{00000000-0005-0000-0000-0000B8020000}"/>
    <cellStyle name="60% - Accent6 12" xfId="526" xr:uid="{00000000-0005-0000-0000-0000B9020000}"/>
    <cellStyle name="60% - Accent6 12 2" xfId="527" xr:uid="{00000000-0005-0000-0000-0000BA020000}"/>
    <cellStyle name="60% - Accent6 13" xfId="528" xr:uid="{00000000-0005-0000-0000-0000BB020000}"/>
    <cellStyle name="60% - Accent6 13 2" xfId="529" xr:uid="{00000000-0005-0000-0000-0000BC020000}"/>
    <cellStyle name="60% - Accent6 14" xfId="530" xr:uid="{00000000-0005-0000-0000-0000BD020000}"/>
    <cellStyle name="60% - Accent6 14 2" xfId="531" xr:uid="{00000000-0005-0000-0000-0000BE020000}"/>
    <cellStyle name="60% - Accent6 15" xfId="532" xr:uid="{00000000-0005-0000-0000-0000BF020000}"/>
    <cellStyle name="60% - Accent6 15 2" xfId="533" xr:uid="{00000000-0005-0000-0000-0000C0020000}"/>
    <cellStyle name="60% - Accent6 16" xfId="534" xr:uid="{00000000-0005-0000-0000-0000C1020000}"/>
    <cellStyle name="60% - Accent6 16 2" xfId="535" xr:uid="{00000000-0005-0000-0000-0000C2020000}"/>
    <cellStyle name="60% - Accent6 17" xfId="536" xr:uid="{00000000-0005-0000-0000-0000C3020000}"/>
    <cellStyle name="60% - Accent6 17 2" xfId="537" xr:uid="{00000000-0005-0000-0000-0000C4020000}"/>
    <cellStyle name="60% - Accent6 18" xfId="538" xr:uid="{00000000-0005-0000-0000-0000C5020000}"/>
    <cellStyle name="60% - Accent6 19" xfId="1674" xr:uid="{00000000-0005-0000-0000-0000C6020000}"/>
    <cellStyle name="60% - Accent6 2" xfId="80" xr:uid="{00000000-0005-0000-0000-0000C7020000}"/>
    <cellStyle name="60% - Accent6 2 2" xfId="1177" xr:uid="{00000000-0005-0000-0000-0000C8020000}"/>
    <cellStyle name="60% - Accent6 2 3" xfId="539" xr:uid="{00000000-0005-0000-0000-0000C9020000}"/>
    <cellStyle name="60% - Accent6 20" xfId="1628" xr:uid="{00000000-0005-0000-0000-0000CA020000}"/>
    <cellStyle name="60% - Accent6 21" xfId="1906" xr:uid="{00000000-0005-0000-0000-0000CB020000}"/>
    <cellStyle name="60% - Accent6 3" xfId="540" xr:uid="{00000000-0005-0000-0000-0000CC020000}"/>
    <cellStyle name="60% - Accent6 3 2" xfId="1178" xr:uid="{00000000-0005-0000-0000-0000CD020000}"/>
    <cellStyle name="60% - Accent6 4" xfId="541" xr:uid="{00000000-0005-0000-0000-0000CE020000}"/>
    <cellStyle name="60% - Accent6 4 2" xfId="1179" xr:uid="{00000000-0005-0000-0000-0000CF020000}"/>
    <cellStyle name="60% - Accent6 5" xfId="542" xr:uid="{00000000-0005-0000-0000-0000D0020000}"/>
    <cellStyle name="60% - Accent6 5 2" xfId="1180" xr:uid="{00000000-0005-0000-0000-0000D1020000}"/>
    <cellStyle name="60% - Accent6 6" xfId="543" xr:uid="{00000000-0005-0000-0000-0000D2020000}"/>
    <cellStyle name="60% - Accent6 6 2" xfId="1181" xr:uid="{00000000-0005-0000-0000-0000D3020000}"/>
    <cellStyle name="60% - Accent6 7" xfId="544" xr:uid="{00000000-0005-0000-0000-0000D4020000}"/>
    <cellStyle name="60% - Accent6 7 2" xfId="1182" xr:uid="{00000000-0005-0000-0000-0000D5020000}"/>
    <cellStyle name="60% - Accent6 8" xfId="545" xr:uid="{00000000-0005-0000-0000-0000D6020000}"/>
    <cellStyle name="60% - Accent6 8 2" xfId="1183" xr:uid="{00000000-0005-0000-0000-0000D7020000}"/>
    <cellStyle name="60% - Accent6 9" xfId="546" xr:uid="{00000000-0005-0000-0000-0000D8020000}"/>
    <cellStyle name="60% - Accent6 9 2" xfId="1184" xr:uid="{00000000-0005-0000-0000-0000D9020000}"/>
    <cellStyle name="Accent1" xfId="17" builtinId="29" customBuiltin="1"/>
    <cellStyle name="Accent1 10" xfId="547" xr:uid="{00000000-0005-0000-0000-0000DB020000}"/>
    <cellStyle name="Accent1 10 2" xfId="1185" xr:uid="{00000000-0005-0000-0000-0000DC020000}"/>
    <cellStyle name="Accent1 11" xfId="548" xr:uid="{00000000-0005-0000-0000-0000DD020000}"/>
    <cellStyle name="Accent1 11 2" xfId="549" xr:uid="{00000000-0005-0000-0000-0000DE020000}"/>
    <cellStyle name="Accent1 12" xfId="550" xr:uid="{00000000-0005-0000-0000-0000DF020000}"/>
    <cellStyle name="Accent1 12 2" xfId="551" xr:uid="{00000000-0005-0000-0000-0000E0020000}"/>
    <cellStyle name="Accent1 13" xfId="552" xr:uid="{00000000-0005-0000-0000-0000E1020000}"/>
    <cellStyle name="Accent1 13 2" xfId="553" xr:uid="{00000000-0005-0000-0000-0000E2020000}"/>
    <cellStyle name="Accent1 14" xfId="554" xr:uid="{00000000-0005-0000-0000-0000E3020000}"/>
    <cellStyle name="Accent1 14 2" xfId="555" xr:uid="{00000000-0005-0000-0000-0000E4020000}"/>
    <cellStyle name="Accent1 15" xfId="556" xr:uid="{00000000-0005-0000-0000-0000E5020000}"/>
    <cellStyle name="Accent1 15 2" xfId="557" xr:uid="{00000000-0005-0000-0000-0000E6020000}"/>
    <cellStyle name="Accent1 16" xfId="558" xr:uid="{00000000-0005-0000-0000-0000E7020000}"/>
    <cellStyle name="Accent1 16 2" xfId="559" xr:uid="{00000000-0005-0000-0000-0000E8020000}"/>
    <cellStyle name="Accent1 17" xfId="560" xr:uid="{00000000-0005-0000-0000-0000E9020000}"/>
    <cellStyle name="Accent1 17 2" xfId="561" xr:uid="{00000000-0005-0000-0000-0000EA020000}"/>
    <cellStyle name="Accent1 18" xfId="562" xr:uid="{00000000-0005-0000-0000-0000EB020000}"/>
    <cellStyle name="Accent1 19" xfId="1675" xr:uid="{00000000-0005-0000-0000-0000EC020000}"/>
    <cellStyle name="Accent1 2" xfId="57" xr:uid="{00000000-0005-0000-0000-0000ED020000}"/>
    <cellStyle name="Accent1 2 2" xfId="1186" xr:uid="{00000000-0005-0000-0000-0000EE020000}"/>
    <cellStyle name="Accent1 2 3" xfId="563" xr:uid="{00000000-0005-0000-0000-0000EF020000}"/>
    <cellStyle name="Accent1 20" xfId="1629" xr:uid="{00000000-0005-0000-0000-0000F0020000}"/>
    <cellStyle name="Accent1 21" xfId="1883" xr:uid="{00000000-0005-0000-0000-0000F1020000}"/>
    <cellStyle name="Accent1 3" xfId="564" xr:uid="{00000000-0005-0000-0000-0000F2020000}"/>
    <cellStyle name="Accent1 3 2" xfId="1187" xr:uid="{00000000-0005-0000-0000-0000F3020000}"/>
    <cellStyle name="Accent1 4" xfId="565" xr:uid="{00000000-0005-0000-0000-0000F4020000}"/>
    <cellStyle name="Accent1 4 2" xfId="1188" xr:uid="{00000000-0005-0000-0000-0000F5020000}"/>
    <cellStyle name="Accent1 5" xfId="566" xr:uid="{00000000-0005-0000-0000-0000F6020000}"/>
    <cellStyle name="Accent1 5 2" xfId="1189" xr:uid="{00000000-0005-0000-0000-0000F7020000}"/>
    <cellStyle name="Accent1 6" xfId="567" xr:uid="{00000000-0005-0000-0000-0000F8020000}"/>
    <cellStyle name="Accent1 6 2" xfId="1190" xr:uid="{00000000-0005-0000-0000-0000F9020000}"/>
    <cellStyle name="Accent1 7" xfId="568" xr:uid="{00000000-0005-0000-0000-0000FA020000}"/>
    <cellStyle name="Accent1 7 2" xfId="1191" xr:uid="{00000000-0005-0000-0000-0000FB020000}"/>
    <cellStyle name="Accent1 8" xfId="569" xr:uid="{00000000-0005-0000-0000-0000FC020000}"/>
    <cellStyle name="Accent1 8 2" xfId="1192" xr:uid="{00000000-0005-0000-0000-0000FD020000}"/>
    <cellStyle name="Accent1 9" xfId="570" xr:uid="{00000000-0005-0000-0000-0000FE020000}"/>
    <cellStyle name="Accent1 9 2" xfId="1193" xr:uid="{00000000-0005-0000-0000-0000FF020000}"/>
    <cellStyle name="Accent2" xfId="21" builtinId="33" customBuiltin="1"/>
    <cellStyle name="Accent2 10" xfId="571" xr:uid="{00000000-0005-0000-0000-000001030000}"/>
    <cellStyle name="Accent2 10 2" xfId="1194" xr:uid="{00000000-0005-0000-0000-000002030000}"/>
    <cellStyle name="Accent2 11" xfId="572" xr:uid="{00000000-0005-0000-0000-000003030000}"/>
    <cellStyle name="Accent2 11 2" xfId="573" xr:uid="{00000000-0005-0000-0000-000004030000}"/>
    <cellStyle name="Accent2 12" xfId="574" xr:uid="{00000000-0005-0000-0000-000005030000}"/>
    <cellStyle name="Accent2 12 2" xfId="575" xr:uid="{00000000-0005-0000-0000-000006030000}"/>
    <cellStyle name="Accent2 13" xfId="576" xr:uid="{00000000-0005-0000-0000-000007030000}"/>
    <cellStyle name="Accent2 13 2" xfId="577" xr:uid="{00000000-0005-0000-0000-000008030000}"/>
    <cellStyle name="Accent2 14" xfId="578" xr:uid="{00000000-0005-0000-0000-000009030000}"/>
    <cellStyle name="Accent2 14 2" xfId="579" xr:uid="{00000000-0005-0000-0000-00000A030000}"/>
    <cellStyle name="Accent2 15" xfId="580" xr:uid="{00000000-0005-0000-0000-00000B030000}"/>
    <cellStyle name="Accent2 15 2" xfId="581" xr:uid="{00000000-0005-0000-0000-00000C030000}"/>
    <cellStyle name="Accent2 16" xfId="582" xr:uid="{00000000-0005-0000-0000-00000D030000}"/>
    <cellStyle name="Accent2 16 2" xfId="583" xr:uid="{00000000-0005-0000-0000-00000E030000}"/>
    <cellStyle name="Accent2 17" xfId="584" xr:uid="{00000000-0005-0000-0000-00000F030000}"/>
    <cellStyle name="Accent2 17 2" xfId="585" xr:uid="{00000000-0005-0000-0000-000010030000}"/>
    <cellStyle name="Accent2 18" xfId="586" xr:uid="{00000000-0005-0000-0000-000011030000}"/>
    <cellStyle name="Accent2 19" xfId="1630" xr:uid="{00000000-0005-0000-0000-000012030000}"/>
    <cellStyle name="Accent2 2" xfId="61" xr:uid="{00000000-0005-0000-0000-000013030000}"/>
    <cellStyle name="Accent2 2 2" xfId="1195" xr:uid="{00000000-0005-0000-0000-000014030000}"/>
    <cellStyle name="Accent2 2 3" xfId="587" xr:uid="{00000000-0005-0000-0000-000015030000}"/>
    <cellStyle name="Accent2 20" xfId="1887" xr:uid="{00000000-0005-0000-0000-000016030000}"/>
    <cellStyle name="Accent2 3" xfId="588" xr:uid="{00000000-0005-0000-0000-000017030000}"/>
    <cellStyle name="Accent2 3 2" xfId="1196" xr:uid="{00000000-0005-0000-0000-000018030000}"/>
    <cellStyle name="Accent2 4" xfId="589" xr:uid="{00000000-0005-0000-0000-000019030000}"/>
    <cellStyle name="Accent2 4 2" xfId="1197" xr:uid="{00000000-0005-0000-0000-00001A030000}"/>
    <cellStyle name="Accent2 5" xfId="590" xr:uid="{00000000-0005-0000-0000-00001B030000}"/>
    <cellStyle name="Accent2 5 2" xfId="1198" xr:uid="{00000000-0005-0000-0000-00001C030000}"/>
    <cellStyle name="Accent2 6" xfId="591" xr:uid="{00000000-0005-0000-0000-00001D030000}"/>
    <cellStyle name="Accent2 6 2" xfId="1199" xr:uid="{00000000-0005-0000-0000-00001E030000}"/>
    <cellStyle name="Accent2 7" xfId="592" xr:uid="{00000000-0005-0000-0000-00001F030000}"/>
    <cellStyle name="Accent2 7 2" xfId="1200" xr:uid="{00000000-0005-0000-0000-000020030000}"/>
    <cellStyle name="Accent2 8" xfId="593" xr:uid="{00000000-0005-0000-0000-000021030000}"/>
    <cellStyle name="Accent2 8 2" xfId="1201" xr:uid="{00000000-0005-0000-0000-000022030000}"/>
    <cellStyle name="Accent2 9" xfId="594" xr:uid="{00000000-0005-0000-0000-000023030000}"/>
    <cellStyle name="Accent2 9 2" xfId="1202" xr:uid="{00000000-0005-0000-0000-000024030000}"/>
    <cellStyle name="Accent3" xfId="25" builtinId="37" customBuiltin="1"/>
    <cellStyle name="Accent3 10" xfId="595" xr:uid="{00000000-0005-0000-0000-000026030000}"/>
    <cellStyle name="Accent3 10 2" xfId="1203" xr:uid="{00000000-0005-0000-0000-000027030000}"/>
    <cellStyle name="Accent3 11" xfId="596" xr:uid="{00000000-0005-0000-0000-000028030000}"/>
    <cellStyle name="Accent3 11 2" xfId="597" xr:uid="{00000000-0005-0000-0000-000029030000}"/>
    <cellStyle name="Accent3 12" xfId="598" xr:uid="{00000000-0005-0000-0000-00002A030000}"/>
    <cellStyle name="Accent3 12 2" xfId="599" xr:uid="{00000000-0005-0000-0000-00002B030000}"/>
    <cellStyle name="Accent3 13" xfId="600" xr:uid="{00000000-0005-0000-0000-00002C030000}"/>
    <cellStyle name="Accent3 13 2" xfId="601" xr:uid="{00000000-0005-0000-0000-00002D030000}"/>
    <cellStyle name="Accent3 14" xfId="602" xr:uid="{00000000-0005-0000-0000-00002E030000}"/>
    <cellStyle name="Accent3 14 2" xfId="603" xr:uid="{00000000-0005-0000-0000-00002F030000}"/>
    <cellStyle name="Accent3 15" xfId="604" xr:uid="{00000000-0005-0000-0000-000030030000}"/>
    <cellStyle name="Accent3 15 2" xfId="605" xr:uid="{00000000-0005-0000-0000-000031030000}"/>
    <cellStyle name="Accent3 16" xfId="606" xr:uid="{00000000-0005-0000-0000-000032030000}"/>
    <cellStyle name="Accent3 16 2" xfId="607" xr:uid="{00000000-0005-0000-0000-000033030000}"/>
    <cellStyle name="Accent3 17" xfId="608" xr:uid="{00000000-0005-0000-0000-000034030000}"/>
    <cellStyle name="Accent3 17 2" xfId="609" xr:uid="{00000000-0005-0000-0000-000035030000}"/>
    <cellStyle name="Accent3 18" xfId="610" xr:uid="{00000000-0005-0000-0000-000036030000}"/>
    <cellStyle name="Accent3 19" xfId="1676" xr:uid="{00000000-0005-0000-0000-000037030000}"/>
    <cellStyle name="Accent3 2" xfId="65" xr:uid="{00000000-0005-0000-0000-000038030000}"/>
    <cellStyle name="Accent3 2 2" xfId="1204" xr:uid="{00000000-0005-0000-0000-000039030000}"/>
    <cellStyle name="Accent3 2 3" xfId="611" xr:uid="{00000000-0005-0000-0000-00003A030000}"/>
    <cellStyle name="Accent3 20" xfId="1631" xr:uid="{00000000-0005-0000-0000-00003B030000}"/>
    <cellStyle name="Accent3 21" xfId="1891" xr:uid="{00000000-0005-0000-0000-00003C030000}"/>
    <cellStyle name="Accent3 3" xfId="612" xr:uid="{00000000-0005-0000-0000-00003D030000}"/>
    <cellStyle name="Accent3 3 2" xfId="1205" xr:uid="{00000000-0005-0000-0000-00003E030000}"/>
    <cellStyle name="Accent3 4" xfId="613" xr:uid="{00000000-0005-0000-0000-00003F030000}"/>
    <cellStyle name="Accent3 4 2" xfId="1206" xr:uid="{00000000-0005-0000-0000-000040030000}"/>
    <cellStyle name="Accent3 5" xfId="614" xr:uid="{00000000-0005-0000-0000-000041030000}"/>
    <cellStyle name="Accent3 5 2" xfId="1207" xr:uid="{00000000-0005-0000-0000-000042030000}"/>
    <cellStyle name="Accent3 6" xfId="615" xr:uid="{00000000-0005-0000-0000-000043030000}"/>
    <cellStyle name="Accent3 6 2" xfId="1208" xr:uid="{00000000-0005-0000-0000-000044030000}"/>
    <cellStyle name="Accent3 7" xfId="616" xr:uid="{00000000-0005-0000-0000-000045030000}"/>
    <cellStyle name="Accent3 7 2" xfId="1209" xr:uid="{00000000-0005-0000-0000-000046030000}"/>
    <cellStyle name="Accent3 8" xfId="617" xr:uid="{00000000-0005-0000-0000-000047030000}"/>
    <cellStyle name="Accent3 8 2" xfId="1210" xr:uid="{00000000-0005-0000-0000-000048030000}"/>
    <cellStyle name="Accent3 9" xfId="618" xr:uid="{00000000-0005-0000-0000-000049030000}"/>
    <cellStyle name="Accent3 9 2" xfId="1211" xr:uid="{00000000-0005-0000-0000-00004A030000}"/>
    <cellStyle name="Accent4" xfId="29" builtinId="41" customBuiltin="1"/>
    <cellStyle name="Accent4 10" xfId="619" xr:uid="{00000000-0005-0000-0000-00004C030000}"/>
    <cellStyle name="Accent4 10 2" xfId="1212" xr:uid="{00000000-0005-0000-0000-00004D030000}"/>
    <cellStyle name="Accent4 11" xfId="620" xr:uid="{00000000-0005-0000-0000-00004E030000}"/>
    <cellStyle name="Accent4 11 2" xfId="621" xr:uid="{00000000-0005-0000-0000-00004F030000}"/>
    <cellStyle name="Accent4 12" xfId="622" xr:uid="{00000000-0005-0000-0000-000050030000}"/>
    <cellStyle name="Accent4 12 2" xfId="623" xr:uid="{00000000-0005-0000-0000-000051030000}"/>
    <cellStyle name="Accent4 13" xfId="624" xr:uid="{00000000-0005-0000-0000-000052030000}"/>
    <cellStyle name="Accent4 13 2" xfId="625" xr:uid="{00000000-0005-0000-0000-000053030000}"/>
    <cellStyle name="Accent4 14" xfId="626" xr:uid="{00000000-0005-0000-0000-000054030000}"/>
    <cellStyle name="Accent4 14 2" xfId="627" xr:uid="{00000000-0005-0000-0000-000055030000}"/>
    <cellStyle name="Accent4 15" xfId="628" xr:uid="{00000000-0005-0000-0000-000056030000}"/>
    <cellStyle name="Accent4 15 2" xfId="629" xr:uid="{00000000-0005-0000-0000-000057030000}"/>
    <cellStyle name="Accent4 16" xfId="630" xr:uid="{00000000-0005-0000-0000-000058030000}"/>
    <cellStyle name="Accent4 16 2" xfId="631" xr:uid="{00000000-0005-0000-0000-000059030000}"/>
    <cellStyle name="Accent4 17" xfId="632" xr:uid="{00000000-0005-0000-0000-00005A030000}"/>
    <cellStyle name="Accent4 17 2" xfId="633" xr:uid="{00000000-0005-0000-0000-00005B030000}"/>
    <cellStyle name="Accent4 18" xfId="634" xr:uid="{00000000-0005-0000-0000-00005C030000}"/>
    <cellStyle name="Accent4 19" xfId="1677" xr:uid="{00000000-0005-0000-0000-00005D030000}"/>
    <cellStyle name="Accent4 2" xfId="69" xr:uid="{00000000-0005-0000-0000-00005E030000}"/>
    <cellStyle name="Accent4 2 2" xfId="1213" xr:uid="{00000000-0005-0000-0000-00005F030000}"/>
    <cellStyle name="Accent4 2 3" xfId="635" xr:uid="{00000000-0005-0000-0000-000060030000}"/>
    <cellStyle name="Accent4 20" xfId="1632" xr:uid="{00000000-0005-0000-0000-000061030000}"/>
    <cellStyle name="Accent4 21" xfId="1895" xr:uid="{00000000-0005-0000-0000-000062030000}"/>
    <cellStyle name="Accent4 3" xfId="636" xr:uid="{00000000-0005-0000-0000-000063030000}"/>
    <cellStyle name="Accent4 3 2" xfId="1214" xr:uid="{00000000-0005-0000-0000-000064030000}"/>
    <cellStyle name="Accent4 4" xfId="637" xr:uid="{00000000-0005-0000-0000-000065030000}"/>
    <cellStyle name="Accent4 4 2" xfId="1215" xr:uid="{00000000-0005-0000-0000-000066030000}"/>
    <cellStyle name="Accent4 5" xfId="638" xr:uid="{00000000-0005-0000-0000-000067030000}"/>
    <cellStyle name="Accent4 5 2" xfId="1216" xr:uid="{00000000-0005-0000-0000-000068030000}"/>
    <cellStyle name="Accent4 6" xfId="639" xr:uid="{00000000-0005-0000-0000-000069030000}"/>
    <cellStyle name="Accent4 6 2" xfId="1217" xr:uid="{00000000-0005-0000-0000-00006A030000}"/>
    <cellStyle name="Accent4 7" xfId="640" xr:uid="{00000000-0005-0000-0000-00006B030000}"/>
    <cellStyle name="Accent4 7 2" xfId="1218" xr:uid="{00000000-0005-0000-0000-00006C030000}"/>
    <cellStyle name="Accent4 8" xfId="641" xr:uid="{00000000-0005-0000-0000-00006D030000}"/>
    <cellStyle name="Accent4 8 2" xfId="1219" xr:uid="{00000000-0005-0000-0000-00006E030000}"/>
    <cellStyle name="Accent4 9" xfId="642" xr:uid="{00000000-0005-0000-0000-00006F030000}"/>
    <cellStyle name="Accent4 9 2" xfId="1220" xr:uid="{00000000-0005-0000-0000-000070030000}"/>
    <cellStyle name="Accent5" xfId="33" builtinId="45" customBuiltin="1"/>
    <cellStyle name="Accent5 10" xfId="643" xr:uid="{00000000-0005-0000-0000-000072030000}"/>
    <cellStyle name="Accent5 10 2" xfId="1221" xr:uid="{00000000-0005-0000-0000-000073030000}"/>
    <cellStyle name="Accent5 11" xfId="644" xr:uid="{00000000-0005-0000-0000-000074030000}"/>
    <cellStyle name="Accent5 11 2" xfId="645" xr:uid="{00000000-0005-0000-0000-000075030000}"/>
    <cellStyle name="Accent5 12" xfId="646" xr:uid="{00000000-0005-0000-0000-000076030000}"/>
    <cellStyle name="Accent5 12 2" xfId="647" xr:uid="{00000000-0005-0000-0000-000077030000}"/>
    <cellStyle name="Accent5 13" xfId="648" xr:uid="{00000000-0005-0000-0000-000078030000}"/>
    <cellStyle name="Accent5 13 2" xfId="649" xr:uid="{00000000-0005-0000-0000-000079030000}"/>
    <cellStyle name="Accent5 14" xfId="650" xr:uid="{00000000-0005-0000-0000-00007A030000}"/>
    <cellStyle name="Accent5 14 2" xfId="651" xr:uid="{00000000-0005-0000-0000-00007B030000}"/>
    <cellStyle name="Accent5 15" xfId="652" xr:uid="{00000000-0005-0000-0000-00007C030000}"/>
    <cellStyle name="Accent5 15 2" xfId="653" xr:uid="{00000000-0005-0000-0000-00007D030000}"/>
    <cellStyle name="Accent5 16" xfId="654" xr:uid="{00000000-0005-0000-0000-00007E030000}"/>
    <cellStyle name="Accent5 16 2" xfId="655" xr:uid="{00000000-0005-0000-0000-00007F030000}"/>
    <cellStyle name="Accent5 17" xfId="656" xr:uid="{00000000-0005-0000-0000-000080030000}"/>
    <cellStyle name="Accent5 17 2" xfId="657" xr:uid="{00000000-0005-0000-0000-000081030000}"/>
    <cellStyle name="Accent5 18" xfId="658" xr:uid="{00000000-0005-0000-0000-000082030000}"/>
    <cellStyle name="Accent5 19" xfId="1678" xr:uid="{00000000-0005-0000-0000-000083030000}"/>
    <cellStyle name="Accent5 2" xfId="73" xr:uid="{00000000-0005-0000-0000-000084030000}"/>
    <cellStyle name="Accent5 2 2" xfId="1222" xr:uid="{00000000-0005-0000-0000-000085030000}"/>
    <cellStyle name="Accent5 2 3" xfId="659" xr:uid="{00000000-0005-0000-0000-000086030000}"/>
    <cellStyle name="Accent5 20" xfId="1633" xr:uid="{00000000-0005-0000-0000-000087030000}"/>
    <cellStyle name="Accent5 21" xfId="1899" xr:uid="{00000000-0005-0000-0000-000088030000}"/>
    <cellStyle name="Accent5 3" xfId="660" xr:uid="{00000000-0005-0000-0000-000089030000}"/>
    <cellStyle name="Accent5 3 2" xfId="1223" xr:uid="{00000000-0005-0000-0000-00008A030000}"/>
    <cellStyle name="Accent5 4" xfId="661" xr:uid="{00000000-0005-0000-0000-00008B030000}"/>
    <cellStyle name="Accent5 4 2" xfId="1224" xr:uid="{00000000-0005-0000-0000-00008C030000}"/>
    <cellStyle name="Accent5 5" xfId="662" xr:uid="{00000000-0005-0000-0000-00008D030000}"/>
    <cellStyle name="Accent5 5 2" xfId="1225" xr:uid="{00000000-0005-0000-0000-00008E030000}"/>
    <cellStyle name="Accent5 6" xfId="663" xr:uid="{00000000-0005-0000-0000-00008F030000}"/>
    <cellStyle name="Accent5 6 2" xfId="1226" xr:uid="{00000000-0005-0000-0000-000090030000}"/>
    <cellStyle name="Accent5 7" xfId="664" xr:uid="{00000000-0005-0000-0000-000091030000}"/>
    <cellStyle name="Accent5 7 2" xfId="1227" xr:uid="{00000000-0005-0000-0000-000092030000}"/>
    <cellStyle name="Accent5 8" xfId="665" xr:uid="{00000000-0005-0000-0000-000093030000}"/>
    <cellStyle name="Accent5 8 2" xfId="1228" xr:uid="{00000000-0005-0000-0000-000094030000}"/>
    <cellStyle name="Accent5 9" xfId="666" xr:uid="{00000000-0005-0000-0000-000095030000}"/>
    <cellStyle name="Accent5 9 2" xfId="1229" xr:uid="{00000000-0005-0000-0000-000096030000}"/>
    <cellStyle name="Accent6" xfId="37" builtinId="49" customBuiltin="1"/>
    <cellStyle name="Accent6 10" xfId="667" xr:uid="{00000000-0005-0000-0000-000098030000}"/>
    <cellStyle name="Accent6 10 2" xfId="1230" xr:uid="{00000000-0005-0000-0000-000099030000}"/>
    <cellStyle name="Accent6 11" xfId="668" xr:uid="{00000000-0005-0000-0000-00009A030000}"/>
    <cellStyle name="Accent6 11 2" xfId="669" xr:uid="{00000000-0005-0000-0000-00009B030000}"/>
    <cellStyle name="Accent6 12" xfId="670" xr:uid="{00000000-0005-0000-0000-00009C030000}"/>
    <cellStyle name="Accent6 12 2" xfId="671" xr:uid="{00000000-0005-0000-0000-00009D030000}"/>
    <cellStyle name="Accent6 13" xfId="672" xr:uid="{00000000-0005-0000-0000-00009E030000}"/>
    <cellStyle name="Accent6 13 2" xfId="673" xr:uid="{00000000-0005-0000-0000-00009F030000}"/>
    <cellStyle name="Accent6 14" xfId="674" xr:uid="{00000000-0005-0000-0000-0000A0030000}"/>
    <cellStyle name="Accent6 14 2" xfId="675" xr:uid="{00000000-0005-0000-0000-0000A1030000}"/>
    <cellStyle name="Accent6 15" xfId="676" xr:uid="{00000000-0005-0000-0000-0000A2030000}"/>
    <cellStyle name="Accent6 15 2" xfId="677" xr:uid="{00000000-0005-0000-0000-0000A3030000}"/>
    <cellStyle name="Accent6 16" xfId="678" xr:uid="{00000000-0005-0000-0000-0000A4030000}"/>
    <cellStyle name="Accent6 16 2" xfId="679" xr:uid="{00000000-0005-0000-0000-0000A5030000}"/>
    <cellStyle name="Accent6 17" xfId="680" xr:uid="{00000000-0005-0000-0000-0000A6030000}"/>
    <cellStyle name="Accent6 17 2" xfId="681" xr:uid="{00000000-0005-0000-0000-0000A7030000}"/>
    <cellStyle name="Accent6 18" xfId="682" xr:uid="{00000000-0005-0000-0000-0000A8030000}"/>
    <cellStyle name="Accent6 19" xfId="1679" xr:uid="{00000000-0005-0000-0000-0000A9030000}"/>
    <cellStyle name="Accent6 2" xfId="77" xr:uid="{00000000-0005-0000-0000-0000AA030000}"/>
    <cellStyle name="Accent6 2 2" xfId="1231" xr:uid="{00000000-0005-0000-0000-0000AB030000}"/>
    <cellStyle name="Accent6 2 3" xfId="683" xr:uid="{00000000-0005-0000-0000-0000AC030000}"/>
    <cellStyle name="Accent6 20" xfId="1634" xr:uid="{00000000-0005-0000-0000-0000AD030000}"/>
    <cellStyle name="Accent6 21" xfId="1903" xr:uid="{00000000-0005-0000-0000-0000AE030000}"/>
    <cellStyle name="Accent6 3" xfId="684" xr:uid="{00000000-0005-0000-0000-0000AF030000}"/>
    <cellStyle name="Accent6 3 2" xfId="1232" xr:uid="{00000000-0005-0000-0000-0000B0030000}"/>
    <cellStyle name="Accent6 4" xfId="685" xr:uid="{00000000-0005-0000-0000-0000B1030000}"/>
    <cellStyle name="Accent6 4 2" xfId="1233" xr:uid="{00000000-0005-0000-0000-0000B2030000}"/>
    <cellStyle name="Accent6 5" xfId="686" xr:uid="{00000000-0005-0000-0000-0000B3030000}"/>
    <cellStyle name="Accent6 5 2" xfId="1234" xr:uid="{00000000-0005-0000-0000-0000B4030000}"/>
    <cellStyle name="Accent6 6" xfId="687" xr:uid="{00000000-0005-0000-0000-0000B5030000}"/>
    <cellStyle name="Accent6 6 2" xfId="1235" xr:uid="{00000000-0005-0000-0000-0000B6030000}"/>
    <cellStyle name="Accent6 7" xfId="688" xr:uid="{00000000-0005-0000-0000-0000B7030000}"/>
    <cellStyle name="Accent6 7 2" xfId="1236" xr:uid="{00000000-0005-0000-0000-0000B8030000}"/>
    <cellStyle name="Accent6 8" xfId="689" xr:uid="{00000000-0005-0000-0000-0000B9030000}"/>
    <cellStyle name="Accent6 8 2" xfId="1237" xr:uid="{00000000-0005-0000-0000-0000BA030000}"/>
    <cellStyle name="Accent6 9" xfId="690" xr:uid="{00000000-0005-0000-0000-0000BB030000}"/>
    <cellStyle name="Accent6 9 2" xfId="1238" xr:uid="{00000000-0005-0000-0000-0000BC030000}"/>
    <cellStyle name="Bad" xfId="7" builtinId="27" customBuiltin="1"/>
    <cellStyle name="Bad 10" xfId="691" xr:uid="{00000000-0005-0000-0000-0000BE030000}"/>
    <cellStyle name="Bad 10 2" xfId="1239" xr:uid="{00000000-0005-0000-0000-0000BF030000}"/>
    <cellStyle name="Bad 11" xfId="692" xr:uid="{00000000-0005-0000-0000-0000C0030000}"/>
    <cellStyle name="Bad 11 2" xfId="693" xr:uid="{00000000-0005-0000-0000-0000C1030000}"/>
    <cellStyle name="Bad 12" xfId="694" xr:uid="{00000000-0005-0000-0000-0000C2030000}"/>
    <cellStyle name="Bad 12 2" xfId="695" xr:uid="{00000000-0005-0000-0000-0000C3030000}"/>
    <cellStyle name="Bad 13" xfId="696" xr:uid="{00000000-0005-0000-0000-0000C4030000}"/>
    <cellStyle name="Bad 13 2" xfId="697" xr:uid="{00000000-0005-0000-0000-0000C5030000}"/>
    <cellStyle name="Bad 14" xfId="698" xr:uid="{00000000-0005-0000-0000-0000C6030000}"/>
    <cellStyle name="Bad 14 2" xfId="699" xr:uid="{00000000-0005-0000-0000-0000C7030000}"/>
    <cellStyle name="Bad 15" xfId="700" xr:uid="{00000000-0005-0000-0000-0000C8030000}"/>
    <cellStyle name="Bad 15 2" xfId="701" xr:uid="{00000000-0005-0000-0000-0000C9030000}"/>
    <cellStyle name="Bad 16" xfId="702" xr:uid="{00000000-0005-0000-0000-0000CA030000}"/>
    <cellStyle name="Bad 16 2" xfId="703" xr:uid="{00000000-0005-0000-0000-0000CB030000}"/>
    <cellStyle name="Bad 17" xfId="704" xr:uid="{00000000-0005-0000-0000-0000CC030000}"/>
    <cellStyle name="Bad 17 2" xfId="705" xr:uid="{00000000-0005-0000-0000-0000CD030000}"/>
    <cellStyle name="Bad 18" xfId="706" xr:uid="{00000000-0005-0000-0000-0000CE030000}"/>
    <cellStyle name="Bad 19" xfId="1680" xr:uid="{00000000-0005-0000-0000-0000CF030000}"/>
    <cellStyle name="Bad 2" xfId="47" xr:uid="{00000000-0005-0000-0000-0000D0030000}"/>
    <cellStyle name="Bad 2 2" xfId="1240" xr:uid="{00000000-0005-0000-0000-0000D1030000}"/>
    <cellStyle name="Bad 2 3" xfId="707" xr:uid="{00000000-0005-0000-0000-0000D2030000}"/>
    <cellStyle name="Bad 20" xfId="1635" xr:uid="{00000000-0005-0000-0000-0000D3030000}"/>
    <cellStyle name="Bad 21" xfId="1873" xr:uid="{00000000-0005-0000-0000-0000D4030000}"/>
    <cellStyle name="Bad 3" xfId="708" xr:uid="{00000000-0005-0000-0000-0000D5030000}"/>
    <cellStyle name="Bad 3 2" xfId="1241" xr:uid="{00000000-0005-0000-0000-0000D6030000}"/>
    <cellStyle name="Bad 4" xfId="709" xr:uid="{00000000-0005-0000-0000-0000D7030000}"/>
    <cellStyle name="Bad 4 2" xfId="1242" xr:uid="{00000000-0005-0000-0000-0000D8030000}"/>
    <cellStyle name="Bad 5" xfId="710" xr:uid="{00000000-0005-0000-0000-0000D9030000}"/>
    <cellStyle name="Bad 5 2" xfId="1243" xr:uid="{00000000-0005-0000-0000-0000DA030000}"/>
    <cellStyle name="Bad 6" xfId="711" xr:uid="{00000000-0005-0000-0000-0000DB030000}"/>
    <cellStyle name="Bad 6 2" xfId="1244" xr:uid="{00000000-0005-0000-0000-0000DC030000}"/>
    <cellStyle name="Bad 7" xfId="712" xr:uid="{00000000-0005-0000-0000-0000DD030000}"/>
    <cellStyle name="Bad 7 2" xfId="1245" xr:uid="{00000000-0005-0000-0000-0000DE030000}"/>
    <cellStyle name="Bad 8" xfId="713" xr:uid="{00000000-0005-0000-0000-0000DF030000}"/>
    <cellStyle name="Bad 8 2" xfId="1246" xr:uid="{00000000-0005-0000-0000-0000E0030000}"/>
    <cellStyle name="Bad 9" xfId="714" xr:uid="{00000000-0005-0000-0000-0000E1030000}"/>
    <cellStyle name="Bad 9 2" xfId="1247" xr:uid="{00000000-0005-0000-0000-0000E2030000}"/>
    <cellStyle name="Calculation" xfId="11" builtinId="22" customBuiltin="1"/>
    <cellStyle name="Calculation 10" xfId="715" xr:uid="{00000000-0005-0000-0000-0000E4030000}"/>
    <cellStyle name="Calculation 11" xfId="716" xr:uid="{00000000-0005-0000-0000-0000E5030000}"/>
    <cellStyle name="Calculation 11 2" xfId="1248" xr:uid="{00000000-0005-0000-0000-0000E6030000}"/>
    <cellStyle name="Calculation 12" xfId="717" xr:uid="{00000000-0005-0000-0000-0000E7030000}"/>
    <cellStyle name="Calculation 12 2" xfId="1249" xr:uid="{00000000-0005-0000-0000-0000E8030000}"/>
    <cellStyle name="Calculation 13" xfId="718" xr:uid="{00000000-0005-0000-0000-0000E9030000}"/>
    <cellStyle name="Calculation 13 2" xfId="1250" xr:uid="{00000000-0005-0000-0000-0000EA030000}"/>
    <cellStyle name="Calculation 14" xfId="719" xr:uid="{00000000-0005-0000-0000-0000EB030000}"/>
    <cellStyle name="Calculation 14 2" xfId="1251" xr:uid="{00000000-0005-0000-0000-0000EC030000}"/>
    <cellStyle name="Calculation 15" xfId="720" xr:uid="{00000000-0005-0000-0000-0000ED030000}"/>
    <cellStyle name="Calculation 15 2" xfId="1252" xr:uid="{00000000-0005-0000-0000-0000EE030000}"/>
    <cellStyle name="Calculation 16" xfId="721" xr:uid="{00000000-0005-0000-0000-0000EF030000}"/>
    <cellStyle name="Calculation 16 2" xfId="1253" xr:uid="{00000000-0005-0000-0000-0000F0030000}"/>
    <cellStyle name="Calculation 17" xfId="722" xr:uid="{00000000-0005-0000-0000-0000F1030000}"/>
    <cellStyle name="Calculation 17 2" xfId="1254" xr:uid="{00000000-0005-0000-0000-0000F2030000}"/>
    <cellStyle name="Calculation 18" xfId="1681" xr:uid="{00000000-0005-0000-0000-0000F3030000}"/>
    <cellStyle name="Calculation 19" xfId="1636" xr:uid="{00000000-0005-0000-0000-0000F4030000}"/>
    <cellStyle name="Calculation 2" xfId="51" xr:uid="{00000000-0005-0000-0000-0000F5030000}"/>
    <cellStyle name="Calculation 2 2" xfId="723" xr:uid="{00000000-0005-0000-0000-0000F6030000}"/>
    <cellStyle name="Calculation 20" xfId="1877" xr:uid="{00000000-0005-0000-0000-0000F7030000}"/>
    <cellStyle name="Calculation 3" xfId="724" xr:uid="{00000000-0005-0000-0000-0000F8030000}"/>
    <cellStyle name="Calculation 4" xfId="725" xr:uid="{00000000-0005-0000-0000-0000F9030000}"/>
    <cellStyle name="Calculation 5" xfId="726" xr:uid="{00000000-0005-0000-0000-0000FA030000}"/>
    <cellStyle name="Calculation 6" xfId="727" xr:uid="{00000000-0005-0000-0000-0000FB030000}"/>
    <cellStyle name="Calculation 7" xfId="728" xr:uid="{00000000-0005-0000-0000-0000FC030000}"/>
    <cellStyle name="Calculation 8" xfId="729" xr:uid="{00000000-0005-0000-0000-0000FD030000}"/>
    <cellStyle name="Calculation 9" xfId="730" xr:uid="{00000000-0005-0000-0000-0000FE030000}"/>
    <cellStyle name="Check Cell" xfId="13" builtinId="23" customBuiltin="1"/>
    <cellStyle name="Check Cell 10" xfId="731" xr:uid="{00000000-0005-0000-0000-000000040000}"/>
    <cellStyle name="Check Cell 10 2" xfId="1255" xr:uid="{00000000-0005-0000-0000-000001040000}"/>
    <cellStyle name="Check Cell 11" xfId="732" xr:uid="{00000000-0005-0000-0000-000002040000}"/>
    <cellStyle name="Check Cell 11 2" xfId="733" xr:uid="{00000000-0005-0000-0000-000003040000}"/>
    <cellStyle name="Check Cell 12" xfId="734" xr:uid="{00000000-0005-0000-0000-000004040000}"/>
    <cellStyle name="Check Cell 12 2" xfId="735" xr:uid="{00000000-0005-0000-0000-000005040000}"/>
    <cellStyle name="Check Cell 13" xfId="736" xr:uid="{00000000-0005-0000-0000-000006040000}"/>
    <cellStyle name="Check Cell 13 2" xfId="737" xr:uid="{00000000-0005-0000-0000-000007040000}"/>
    <cellStyle name="Check Cell 14" xfId="738" xr:uid="{00000000-0005-0000-0000-000008040000}"/>
    <cellStyle name="Check Cell 14 2" xfId="739" xr:uid="{00000000-0005-0000-0000-000009040000}"/>
    <cellStyle name="Check Cell 15" xfId="740" xr:uid="{00000000-0005-0000-0000-00000A040000}"/>
    <cellStyle name="Check Cell 15 2" xfId="741" xr:uid="{00000000-0005-0000-0000-00000B040000}"/>
    <cellStyle name="Check Cell 16" xfId="742" xr:uid="{00000000-0005-0000-0000-00000C040000}"/>
    <cellStyle name="Check Cell 16 2" xfId="743" xr:uid="{00000000-0005-0000-0000-00000D040000}"/>
    <cellStyle name="Check Cell 17" xfId="744" xr:uid="{00000000-0005-0000-0000-00000E040000}"/>
    <cellStyle name="Check Cell 17 2" xfId="745" xr:uid="{00000000-0005-0000-0000-00000F040000}"/>
    <cellStyle name="Check Cell 18" xfId="746" xr:uid="{00000000-0005-0000-0000-000010040000}"/>
    <cellStyle name="Check Cell 19" xfId="1682" xr:uid="{00000000-0005-0000-0000-000011040000}"/>
    <cellStyle name="Check Cell 2" xfId="53" xr:uid="{00000000-0005-0000-0000-000012040000}"/>
    <cellStyle name="Check Cell 2 2" xfId="1256" xr:uid="{00000000-0005-0000-0000-000013040000}"/>
    <cellStyle name="Check Cell 2 3" xfId="747" xr:uid="{00000000-0005-0000-0000-000014040000}"/>
    <cellStyle name="Check Cell 20" xfId="1637" xr:uid="{00000000-0005-0000-0000-000015040000}"/>
    <cellStyle name="Check Cell 21" xfId="1879" xr:uid="{00000000-0005-0000-0000-000016040000}"/>
    <cellStyle name="Check Cell 3" xfId="748" xr:uid="{00000000-0005-0000-0000-000017040000}"/>
    <cellStyle name="Check Cell 3 2" xfId="1257" xr:uid="{00000000-0005-0000-0000-000018040000}"/>
    <cellStyle name="Check Cell 4" xfId="749" xr:uid="{00000000-0005-0000-0000-000019040000}"/>
    <cellStyle name="Check Cell 4 2" xfId="1258" xr:uid="{00000000-0005-0000-0000-00001A040000}"/>
    <cellStyle name="Check Cell 5" xfId="750" xr:uid="{00000000-0005-0000-0000-00001B040000}"/>
    <cellStyle name="Check Cell 5 2" xfId="1259" xr:uid="{00000000-0005-0000-0000-00001C040000}"/>
    <cellStyle name="Check Cell 6" xfId="751" xr:uid="{00000000-0005-0000-0000-00001D040000}"/>
    <cellStyle name="Check Cell 6 2" xfId="1260" xr:uid="{00000000-0005-0000-0000-00001E040000}"/>
    <cellStyle name="Check Cell 7" xfId="752" xr:uid="{00000000-0005-0000-0000-00001F040000}"/>
    <cellStyle name="Check Cell 7 2" xfId="1261" xr:uid="{00000000-0005-0000-0000-000020040000}"/>
    <cellStyle name="Check Cell 8" xfId="753" xr:uid="{00000000-0005-0000-0000-000021040000}"/>
    <cellStyle name="Check Cell 8 2" xfId="1262" xr:uid="{00000000-0005-0000-0000-000022040000}"/>
    <cellStyle name="Check Cell 9" xfId="754" xr:uid="{00000000-0005-0000-0000-000023040000}"/>
    <cellStyle name="Check Cell 9 2" xfId="1263" xr:uid="{00000000-0005-0000-0000-000024040000}"/>
    <cellStyle name="Comma" xfId="2116" builtinId="3"/>
    <cellStyle name="Comma 2" xfId="1407" xr:uid="{00000000-0005-0000-0000-000026040000}"/>
    <cellStyle name="Comma 2 2" xfId="1400" xr:uid="{00000000-0005-0000-0000-000027040000}"/>
    <cellStyle name="Comma 3" xfId="1411" xr:uid="{00000000-0005-0000-0000-000028040000}"/>
    <cellStyle name="Comma 3 2" xfId="1399" xr:uid="{00000000-0005-0000-0000-000029040000}"/>
    <cellStyle name="Comma 3 2 2" xfId="1427" xr:uid="{00000000-0005-0000-0000-00002A040000}"/>
    <cellStyle name="Comma 3 2 2 2" xfId="1987" xr:uid="{00000000-0005-0000-0000-00002B040000}"/>
    <cellStyle name="Comma 3 2 2 3" xfId="1750" xr:uid="{00000000-0005-0000-0000-00002C040000}"/>
    <cellStyle name="Comma 3 2 3" xfId="1701" xr:uid="{00000000-0005-0000-0000-00002D040000}"/>
    <cellStyle name="Comma 3 2 4" xfId="1732" xr:uid="{00000000-0005-0000-0000-00002E040000}"/>
    <cellStyle name="Comma 3 3" xfId="1428" xr:uid="{00000000-0005-0000-0000-00002F040000}"/>
    <cellStyle name="Comma 3 3 2" xfId="1429" xr:uid="{00000000-0005-0000-0000-000030040000}"/>
    <cellStyle name="Comma 3 3 2 2" xfId="2068" xr:uid="{00000000-0005-0000-0000-000031040000}"/>
    <cellStyle name="Comma 3 3 2 3" xfId="1752" xr:uid="{00000000-0005-0000-0000-000032040000}"/>
    <cellStyle name="Comma 3 3 3" xfId="1952" xr:uid="{00000000-0005-0000-0000-000033040000}"/>
    <cellStyle name="Comma 3 3 4" xfId="1751" xr:uid="{00000000-0005-0000-0000-000034040000}"/>
    <cellStyle name="Comma 3 4" xfId="1430" xr:uid="{00000000-0005-0000-0000-000035040000}"/>
    <cellStyle name="Comma 3 4 2" xfId="1953" xr:uid="{00000000-0005-0000-0000-000036040000}"/>
    <cellStyle name="Comma 3 4 3" xfId="1753" xr:uid="{00000000-0005-0000-0000-000037040000}"/>
    <cellStyle name="Comma 3 5" xfId="1431" xr:uid="{00000000-0005-0000-0000-000038040000}"/>
    <cellStyle name="Comma 3 6" xfId="1738" xr:uid="{00000000-0005-0000-0000-000039040000}"/>
    <cellStyle name="Comma 3 6 2" xfId="2097" xr:uid="{00000000-0005-0000-0000-00003A040000}"/>
    <cellStyle name="Comma 4" xfId="1398" xr:uid="{00000000-0005-0000-0000-00003B040000}"/>
    <cellStyle name="Comma 4 2" xfId="1433" xr:uid="{00000000-0005-0000-0000-00003C040000}"/>
    <cellStyle name="Comma 4 3" xfId="1432" xr:uid="{00000000-0005-0000-0000-00003D040000}"/>
    <cellStyle name="Comma 4 4" xfId="1731" xr:uid="{00000000-0005-0000-0000-00003E040000}"/>
    <cellStyle name="Comma 5" xfId="1401" xr:uid="{00000000-0005-0000-0000-00003F040000}"/>
    <cellStyle name="Comma 5 2" xfId="1434" xr:uid="{00000000-0005-0000-0000-000040040000}"/>
    <cellStyle name="Comma 5 3" xfId="1733" xr:uid="{00000000-0005-0000-0000-000041040000}"/>
    <cellStyle name="Comma 6" xfId="1591" xr:uid="{00000000-0005-0000-0000-000042040000}"/>
    <cellStyle name="Comma 6 2" xfId="1983" xr:uid="{00000000-0005-0000-0000-000043040000}"/>
    <cellStyle name="Comma 6 3" xfId="1871" xr:uid="{00000000-0005-0000-0000-000044040000}"/>
    <cellStyle name="Comma 7" xfId="1604" xr:uid="{00000000-0005-0000-0000-000045040000}"/>
    <cellStyle name="Comma 7 2" xfId="2059" xr:uid="{00000000-0005-0000-0000-000046040000}"/>
    <cellStyle name="Comma 8" xfId="42" xr:uid="{00000000-0005-0000-0000-000047040000}"/>
    <cellStyle name="Comma 8 2" xfId="2096" xr:uid="{00000000-0005-0000-0000-000048040000}"/>
    <cellStyle name="Currency" xfId="2117" builtinId="4"/>
    <cellStyle name="Currency 10" xfId="1589" xr:uid="{00000000-0005-0000-0000-000049040000}"/>
    <cellStyle name="Currency 10 2" xfId="1982" xr:uid="{00000000-0005-0000-0000-00004A040000}"/>
    <cellStyle name="Currency 10 3" xfId="1869" xr:uid="{00000000-0005-0000-0000-00004B040000}"/>
    <cellStyle name="Currency 11" xfId="1602" xr:uid="{00000000-0005-0000-0000-00004C040000}"/>
    <cellStyle name="Currency 11 2" xfId="2057" xr:uid="{00000000-0005-0000-0000-00004D040000}"/>
    <cellStyle name="Currency 2" xfId="82" xr:uid="{00000000-0005-0000-0000-00004E040000}"/>
    <cellStyle name="Currency 2 2" xfId="100" xr:uid="{00000000-0005-0000-0000-00004F040000}"/>
    <cellStyle name="Currency 2 2 2" xfId="1584" xr:uid="{00000000-0005-0000-0000-000050040000}"/>
    <cellStyle name="Currency 2 2 2 2" xfId="2092" xr:uid="{00000000-0005-0000-0000-000051040000}"/>
    <cellStyle name="Currency 2 2 2 3" xfId="1864" xr:uid="{00000000-0005-0000-0000-000052040000}"/>
    <cellStyle name="Currency 2 2 3" xfId="1597" xr:uid="{00000000-0005-0000-0000-000053040000}"/>
    <cellStyle name="Currency 2 2 3 2" xfId="1986" xr:uid="{00000000-0005-0000-0000-000054040000}"/>
    <cellStyle name="Currency 2 2 4" xfId="1702" xr:uid="{00000000-0005-0000-0000-000055040000}"/>
    <cellStyle name="Currency 2 2 4 2" xfId="2098" xr:uid="{00000000-0005-0000-0000-000056040000}"/>
    <cellStyle name="Currency 2 2 5" xfId="1935" xr:uid="{00000000-0005-0000-0000-000057040000}"/>
    <cellStyle name="Currency 2 3" xfId="1397" xr:uid="{00000000-0005-0000-0000-000058040000}"/>
    <cellStyle name="Currency 2 3 2" xfId="1683" xr:uid="{00000000-0005-0000-0000-000059040000}"/>
    <cellStyle name="Currency 2 4" xfId="1435" xr:uid="{00000000-0005-0000-0000-00005A040000}"/>
    <cellStyle name="Currency 2 5" xfId="1609" xr:uid="{00000000-0005-0000-0000-00005B040000}"/>
    <cellStyle name="Currency 3" xfId="86" xr:uid="{00000000-0005-0000-0000-00005C040000}"/>
    <cellStyle name="Currency 3 2" xfId="1396" xr:uid="{00000000-0005-0000-0000-00005D040000}"/>
    <cellStyle name="Currency 3 2 2" xfId="1703" xr:uid="{00000000-0005-0000-0000-00005E040000}"/>
    <cellStyle name="Currency 4" xfId="45" xr:uid="{00000000-0005-0000-0000-00005F040000}"/>
    <cellStyle name="Currency 4 2" xfId="1437" xr:uid="{00000000-0005-0000-0000-000060040000}"/>
    <cellStyle name="Currency 4 2 2" xfId="1438" xr:uid="{00000000-0005-0000-0000-000061040000}"/>
    <cellStyle name="Currency 4 2 2 2" xfId="2060" xr:uid="{00000000-0005-0000-0000-000062040000}"/>
    <cellStyle name="Currency 4 2 2 3" xfId="1755" xr:uid="{00000000-0005-0000-0000-000063040000}"/>
    <cellStyle name="Currency 4 2 3" xfId="1988" xr:uid="{00000000-0005-0000-0000-000064040000}"/>
    <cellStyle name="Currency 4 2 4" xfId="1754" xr:uid="{00000000-0005-0000-0000-000065040000}"/>
    <cellStyle name="Currency 4 3" xfId="1439" xr:uid="{00000000-0005-0000-0000-000066040000}"/>
    <cellStyle name="Currency 4 3 2" xfId="1440" xr:uid="{00000000-0005-0000-0000-000067040000}"/>
    <cellStyle name="Currency 4 3 2 2" xfId="1989" xr:uid="{00000000-0005-0000-0000-000068040000}"/>
    <cellStyle name="Currency 4 3 2 3" xfId="1757" xr:uid="{00000000-0005-0000-0000-000069040000}"/>
    <cellStyle name="Currency 4 3 3" xfId="2069" xr:uid="{00000000-0005-0000-0000-00006A040000}"/>
    <cellStyle name="Currency 4 3 4" xfId="1756" xr:uid="{00000000-0005-0000-0000-00006B040000}"/>
    <cellStyle name="Currency 4 4" xfId="1441" xr:uid="{00000000-0005-0000-0000-00006C040000}"/>
    <cellStyle name="Currency 4 4 2" xfId="1990" xr:uid="{00000000-0005-0000-0000-00006D040000}"/>
    <cellStyle name="Currency 4 4 3" xfId="1758" xr:uid="{00000000-0005-0000-0000-00006E040000}"/>
    <cellStyle name="Currency 4 5" xfId="1436" xr:uid="{00000000-0005-0000-0000-00006F040000}"/>
    <cellStyle name="Currency 4 5 2" xfId="1954" xr:uid="{00000000-0005-0000-0000-000070040000}"/>
    <cellStyle name="Currency 4 6" xfId="1713" xr:uid="{00000000-0005-0000-0000-000071040000}"/>
    <cellStyle name="Currency 5" xfId="1442" xr:uid="{00000000-0005-0000-0000-000072040000}"/>
    <cellStyle name="Currency 5 2" xfId="1443" xr:uid="{00000000-0005-0000-0000-000073040000}"/>
    <cellStyle name="Currency 5 2 2" xfId="1444" xr:uid="{00000000-0005-0000-0000-000074040000}"/>
    <cellStyle name="Currency 5 2 2 2" xfId="1993" xr:uid="{00000000-0005-0000-0000-000075040000}"/>
    <cellStyle name="Currency 5 2 2 3" xfId="1760" xr:uid="{00000000-0005-0000-0000-000076040000}"/>
    <cellStyle name="Currency 5 2 3" xfId="1992" xr:uid="{00000000-0005-0000-0000-000077040000}"/>
    <cellStyle name="Currency 5 2 4" xfId="1759" xr:uid="{00000000-0005-0000-0000-000078040000}"/>
    <cellStyle name="Currency 5 3" xfId="1445" xr:uid="{00000000-0005-0000-0000-000079040000}"/>
    <cellStyle name="Currency 5 3 2" xfId="1446" xr:uid="{00000000-0005-0000-0000-00007A040000}"/>
    <cellStyle name="Currency 5 3 2 2" xfId="1995" xr:uid="{00000000-0005-0000-0000-00007B040000}"/>
    <cellStyle name="Currency 5 3 2 3" xfId="1762" xr:uid="{00000000-0005-0000-0000-00007C040000}"/>
    <cellStyle name="Currency 5 3 3" xfId="1994" xr:uid="{00000000-0005-0000-0000-00007D040000}"/>
    <cellStyle name="Currency 5 3 4" xfId="1761" xr:uid="{00000000-0005-0000-0000-00007E040000}"/>
    <cellStyle name="Currency 5 4" xfId="1447" xr:uid="{00000000-0005-0000-0000-00007F040000}"/>
    <cellStyle name="Currency 5 4 2" xfId="1996" xr:uid="{00000000-0005-0000-0000-000080040000}"/>
    <cellStyle name="Currency 5 4 3" xfId="1763" xr:uid="{00000000-0005-0000-0000-000081040000}"/>
    <cellStyle name="Currency 5 5" xfId="1585" xr:uid="{00000000-0005-0000-0000-000082040000}"/>
    <cellStyle name="Currency 5 5 2" xfId="1980" xr:uid="{00000000-0005-0000-0000-000083040000}"/>
    <cellStyle name="Currency 5 5 3" xfId="1865" xr:uid="{00000000-0005-0000-0000-000084040000}"/>
    <cellStyle name="Currency 5 6" xfId="1598" xr:uid="{00000000-0005-0000-0000-000085040000}"/>
    <cellStyle name="Currency 5 6 2" xfId="2053" xr:uid="{00000000-0005-0000-0000-000086040000}"/>
    <cellStyle name="Currency 5 7" xfId="1991" xr:uid="{00000000-0005-0000-0000-000087040000}"/>
    <cellStyle name="Currency 6" xfId="1448" xr:uid="{00000000-0005-0000-0000-000088040000}"/>
    <cellStyle name="Currency 6 2" xfId="1449" xr:uid="{00000000-0005-0000-0000-000089040000}"/>
    <cellStyle name="Currency 6 2 2" xfId="1450" xr:uid="{00000000-0005-0000-0000-00008A040000}"/>
    <cellStyle name="Currency 6 2 2 2" xfId="1999" xr:uid="{00000000-0005-0000-0000-00008B040000}"/>
    <cellStyle name="Currency 6 2 2 3" xfId="1766" xr:uid="{00000000-0005-0000-0000-00008C040000}"/>
    <cellStyle name="Currency 6 2 3" xfId="1998" xr:uid="{00000000-0005-0000-0000-00008D040000}"/>
    <cellStyle name="Currency 6 2 4" xfId="1765" xr:uid="{00000000-0005-0000-0000-00008E040000}"/>
    <cellStyle name="Currency 6 3" xfId="1451" xr:uid="{00000000-0005-0000-0000-00008F040000}"/>
    <cellStyle name="Currency 6 3 2" xfId="1452" xr:uid="{00000000-0005-0000-0000-000090040000}"/>
    <cellStyle name="Currency 6 3 2 2" xfId="2001" xr:uid="{00000000-0005-0000-0000-000091040000}"/>
    <cellStyle name="Currency 6 3 2 3" xfId="1768" xr:uid="{00000000-0005-0000-0000-000092040000}"/>
    <cellStyle name="Currency 6 3 3" xfId="2000" xr:uid="{00000000-0005-0000-0000-000093040000}"/>
    <cellStyle name="Currency 6 3 4" xfId="1767" xr:uid="{00000000-0005-0000-0000-000094040000}"/>
    <cellStyle name="Currency 6 4" xfId="1453" xr:uid="{00000000-0005-0000-0000-000095040000}"/>
    <cellStyle name="Currency 6 4 2" xfId="2002" xr:uid="{00000000-0005-0000-0000-000096040000}"/>
    <cellStyle name="Currency 6 4 3" xfId="1769" xr:uid="{00000000-0005-0000-0000-000097040000}"/>
    <cellStyle name="Currency 6 5" xfId="1997" xr:uid="{00000000-0005-0000-0000-000098040000}"/>
    <cellStyle name="Currency 6 6" xfId="1764" xr:uid="{00000000-0005-0000-0000-000099040000}"/>
    <cellStyle name="Currency 7" xfId="1454" xr:uid="{00000000-0005-0000-0000-00009A040000}"/>
    <cellStyle name="Currency 7 2" xfId="1455" xr:uid="{00000000-0005-0000-0000-00009B040000}"/>
    <cellStyle name="Currency 7 2 2" xfId="1456" xr:uid="{00000000-0005-0000-0000-00009C040000}"/>
    <cellStyle name="Currency 7 2 2 2" xfId="2004" xr:uid="{00000000-0005-0000-0000-00009D040000}"/>
    <cellStyle name="Currency 7 2 2 3" xfId="1772" xr:uid="{00000000-0005-0000-0000-00009E040000}"/>
    <cellStyle name="Currency 7 2 3" xfId="1955" xr:uid="{00000000-0005-0000-0000-00009F040000}"/>
    <cellStyle name="Currency 7 2 4" xfId="1771" xr:uid="{00000000-0005-0000-0000-0000A0040000}"/>
    <cellStyle name="Currency 7 3" xfId="1457" xr:uid="{00000000-0005-0000-0000-0000A1040000}"/>
    <cellStyle name="Currency 7 3 2" xfId="1458" xr:uid="{00000000-0005-0000-0000-0000A2040000}"/>
    <cellStyle name="Currency 7 3 2 2" xfId="2070" xr:uid="{00000000-0005-0000-0000-0000A3040000}"/>
    <cellStyle name="Currency 7 3 2 3" xfId="1774" xr:uid="{00000000-0005-0000-0000-0000A4040000}"/>
    <cellStyle name="Currency 7 3 3" xfId="2061" xr:uid="{00000000-0005-0000-0000-0000A5040000}"/>
    <cellStyle name="Currency 7 3 4" xfId="1773" xr:uid="{00000000-0005-0000-0000-0000A6040000}"/>
    <cellStyle name="Currency 7 4" xfId="1459" xr:uid="{00000000-0005-0000-0000-0000A7040000}"/>
    <cellStyle name="Currency 7 4 2" xfId="1956" xr:uid="{00000000-0005-0000-0000-0000A8040000}"/>
    <cellStyle name="Currency 7 4 3" xfId="1775" xr:uid="{00000000-0005-0000-0000-0000A9040000}"/>
    <cellStyle name="Currency 7 5" xfId="2003" xr:uid="{00000000-0005-0000-0000-0000AA040000}"/>
    <cellStyle name="Currency 7 6" xfId="1770" xr:uid="{00000000-0005-0000-0000-0000AB040000}"/>
    <cellStyle name="Currency 8" xfId="1460" xr:uid="{00000000-0005-0000-0000-0000AC040000}"/>
    <cellStyle name="Currency 8 2" xfId="1461" xr:uid="{00000000-0005-0000-0000-0000AD040000}"/>
    <cellStyle name="Currency 8 2 2" xfId="1462" xr:uid="{00000000-0005-0000-0000-0000AE040000}"/>
    <cellStyle name="Currency 8 2 2 2" xfId="2071" xr:uid="{00000000-0005-0000-0000-0000AF040000}"/>
    <cellStyle name="Currency 8 2 2 3" xfId="1778" xr:uid="{00000000-0005-0000-0000-0000B0040000}"/>
    <cellStyle name="Currency 8 2 3" xfId="2062" xr:uid="{00000000-0005-0000-0000-0000B1040000}"/>
    <cellStyle name="Currency 8 2 4" xfId="1777" xr:uid="{00000000-0005-0000-0000-0000B2040000}"/>
    <cellStyle name="Currency 8 3" xfId="1463" xr:uid="{00000000-0005-0000-0000-0000B3040000}"/>
    <cellStyle name="Currency 8 3 2" xfId="1464" xr:uid="{00000000-0005-0000-0000-0000B4040000}"/>
    <cellStyle name="Currency 8 3 2 2" xfId="2006" xr:uid="{00000000-0005-0000-0000-0000B5040000}"/>
    <cellStyle name="Currency 8 3 2 3" xfId="1780" xr:uid="{00000000-0005-0000-0000-0000B6040000}"/>
    <cellStyle name="Currency 8 3 3" xfId="1957" xr:uid="{00000000-0005-0000-0000-0000B7040000}"/>
    <cellStyle name="Currency 8 3 4" xfId="1779" xr:uid="{00000000-0005-0000-0000-0000B8040000}"/>
    <cellStyle name="Currency 8 4" xfId="1465" xr:uid="{00000000-0005-0000-0000-0000B9040000}"/>
    <cellStyle name="Currency 8 4 2" xfId="2063" xr:uid="{00000000-0005-0000-0000-0000BA040000}"/>
    <cellStyle name="Currency 8 4 3" xfId="1781" xr:uid="{00000000-0005-0000-0000-0000BB040000}"/>
    <cellStyle name="Currency 8 5" xfId="2005" xr:uid="{00000000-0005-0000-0000-0000BC040000}"/>
    <cellStyle name="Currency 8 6" xfId="1776" xr:uid="{00000000-0005-0000-0000-0000BD040000}"/>
    <cellStyle name="Currency 9" xfId="1466" xr:uid="{00000000-0005-0000-0000-0000BE040000}"/>
    <cellStyle name="Currency 9 2" xfId="1467" xr:uid="{00000000-0005-0000-0000-0000BF040000}"/>
    <cellStyle name="Currency 9 2 2" xfId="1468" xr:uid="{00000000-0005-0000-0000-0000C0040000}"/>
    <cellStyle name="Currency 9 3" xfId="1469" xr:uid="{00000000-0005-0000-0000-0000C1040000}"/>
    <cellStyle name="Explanatory Text" xfId="15" builtinId="53" customBuiltin="1"/>
    <cellStyle name="Explanatory Text 10" xfId="755" xr:uid="{00000000-0005-0000-0000-0000C3040000}"/>
    <cellStyle name="Explanatory Text 10 2" xfId="1264" xr:uid="{00000000-0005-0000-0000-0000C4040000}"/>
    <cellStyle name="Explanatory Text 11" xfId="756" xr:uid="{00000000-0005-0000-0000-0000C5040000}"/>
    <cellStyle name="Explanatory Text 11 2" xfId="757" xr:uid="{00000000-0005-0000-0000-0000C6040000}"/>
    <cellStyle name="Explanatory Text 12" xfId="758" xr:uid="{00000000-0005-0000-0000-0000C7040000}"/>
    <cellStyle name="Explanatory Text 12 2" xfId="759" xr:uid="{00000000-0005-0000-0000-0000C8040000}"/>
    <cellStyle name="Explanatory Text 13" xfId="760" xr:uid="{00000000-0005-0000-0000-0000C9040000}"/>
    <cellStyle name="Explanatory Text 13 2" xfId="761" xr:uid="{00000000-0005-0000-0000-0000CA040000}"/>
    <cellStyle name="Explanatory Text 14" xfId="762" xr:uid="{00000000-0005-0000-0000-0000CB040000}"/>
    <cellStyle name="Explanatory Text 14 2" xfId="763" xr:uid="{00000000-0005-0000-0000-0000CC040000}"/>
    <cellStyle name="Explanatory Text 15" xfId="764" xr:uid="{00000000-0005-0000-0000-0000CD040000}"/>
    <cellStyle name="Explanatory Text 15 2" xfId="765" xr:uid="{00000000-0005-0000-0000-0000CE040000}"/>
    <cellStyle name="Explanatory Text 16" xfId="766" xr:uid="{00000000-0005-0000-0000-0000CF040000}"/>
    <cellStyle name="Explanatory Text 16 2" xfId="767" xr:uid="{00000000-0005-0000-0000-0000D0040000}"/>
    <cellStyle name="Explanatory Text 17" xfId="768" xr:uid="{00000000-0005-0000-0000-0000D1040000}"/>
    <cellStyle name="Explanatory Text 17 2" xfId="769" xr:uid="{00000000-0005-0000-0000-0000D2040000}"/>
    <cellStyle name="Explanatory Text 18" xfId="770" xr:uid="{00000000-0005-0000-0000-0000D3040000}"/>
    <cellStyle name="Explanatory Text 19" xfId="1638" xr:uid="{00000000-0005-0000-0000-0000D4040000}"/>
    <cellStyle name="Explanatory Text 2" xfId="55" xr:uid="{00000000-0005-0000-0000-0000D5040000}"/>
    <cellStyle name="Explanatory Text 2 2" xfId="1265" xr:uid="{00000000-0005-0000-0000-0000D6040000}"/>
    <cellStyle name="Explanatory Text 2 3" xfId="771" xr:uid="{00000000-0005-0000-0000-0000D7040000}"/>
    <cellStyle name="Explanatory Text 20" xfId="1881" xr:uid="{00000000-0005-0000-0000-0000D8040000}"/>
    <cellStyle name="Explanatory Text 3" xfId="772" xr:uid="{00000000-0005-0000-0000-0000D9040000}"/>
    <cellStyle name="Explanatory Text 3 2" xfId="1266" xr:uid="{00000000-0005-0000-0000-0000DA040000}"/>
    <cellStyle name="Explanatory Text 4" xfId="773" xr:uid="{00000000-0005-0000-0000-0000DB040000}"/>
    <cellStyle name="Explanatory Text 4 2" xfId="1267" xr:uid="{00000000-0005-0000-0000-0000DC040000}"/>
    <cellStyle name="Explanatory Text 5" xfId="774" xr:uid="{00000000-0005-0000-0000-0000DD040000}"/>
    <cellStyle name="Explanatory Text 5 2" xfId="1268" xr:uid="{00000000-0005-0000-0000-0000DE040000}"/>
    <cellStyle name="Explanatory Text 6" xfId="775" xr:uid="{00000000-0005-0000-0000-0000DF040000}"/>
    <cellStyle name="Explanatory Text 6 2" xfId="1269" xr:uid="{00000000-0005-0000-0000-0000E0040000}"/>
    <cellStyle name="Explanatory Text 7" xfId="776" xr:uid="{00000000-0005-0000-0000-0000E1040000}"/>
    <cellStyle name="Explanatory Text 7 2" xfId="1270" xr:uid="{00000000-0005-0000-0000-0000E2040000}"/>
    <cellStyle name="Explanatory Text 8" xfId="777" xr:uid="{00000000-0005-0000-0000-0000E3040000}"/>
    <cellStyle name="Explanatory Text 8 2" xfId="1271" xr:uid="{00000000-0005-0000-0000-0000E4040000}"/>
    <cellStyle name="Explanatory Text 9" xfId="778" xr:uid="{00000000-0005-0000-0000-0000E5040000}"/>
    <cellStyle name="Explanatory Text 9 2" xfId="1272" xr:uid="{00000000-0005-0000-0000-0000E6040000}"/>
    <cellStyle name="Good" xfId="6" builtinId="26" customBuiltin="1"/>
    <cellStyle name="Good 10" xfId="779" xr:uid="{00000000-0005-0000-0000-0000E8040000}"/>
    <cellStyle name="Good 10 2" xfId="1273" xr:uid="{00000000-0005-0000-0000-0000E9040000}"/>
    <cellStyle name="Good 11" xfId="780" xr:uid="{00000000-0005-0000-0000-0000EA040000}"/>
    <cellStyle name="Good 11 2" xfId="781" xr:uid="{00000000-0005-0000-0000-0000EB040000}"/>
    <cellStyle name="Good 12" xfId="782" xr:uid="{00000000-0005-0000-0000-0000EC040000}"/>
    <cellStyle name="Good 12 2" xfId="783" xr:uid="{00000000-0005-0000-0000-0000ED040000}"/>
    <cellStyle name="Good 13" xfId="784" xr:uid="{00000000-0005-0000-0000-0000EE040000}"/>
    <cellStyle name="Good 13 2" xfId="785" xr:uid="{00000000-0005-0000-0000-0000EF040000}"/>
    <cellStyle name="Good 14" xfId="786" xr:uid="{00000000-0005-0000-0000-0000F0040000}"/>
    <cellStyle name="Good 14 2" xfId="787" xr:uid="{00000000-0005-0000-0000-0000F1040000}"/>
    <cellStyle name="Good 15" xfId="788" xr:uid="{00000000-0005-0000-0000-0000F2040000}"/>
    <cellStyle name="Good 15 2" xfId="789" xr:uid="{00000000-0005-0000-0000-0000F3040000}"/>
    <cellStyle name="Good 16" xfId="790" xr:uid="{00000000-0005-0000-0000-0000F4040000}"/>
    <cellStyle name="Good 16 2" xfId="791" xr:uid="{00000000-0005-0000-0000-0000F5040000}"/>
    <cellStyle name="Good 17" xfId="792" xr:uid="{00000000-0005-0000-0000-0000F6040000}"/>
    <cellStyle name="Good 17 2" xfId="793" xr:uid="{00000000-0005-0000-0000-0000F7040000}"/>
    <cellStyle name="Good 18" xfId="794" xr:uid="{00000000-0005-0000-0000-0000F8040000}"/>
    <cellStyle name="Good 19" xfId="1684" xr:uid="{00000000-0005-0000-0000-0000F9040000}"/>
    <cellStyle name="Good 2" xfId="46" xr:uid="{00000000-0005-0000-0000-0000FA040000}"/>
    <cellStyle name="Good 2 2" xfId="1274" xr:uid="{00000000-0005-0000-0000-0000FB040000}"/>
    <cellStyle name="Good 2 3" xfId="795" xr:uid="{00000000-0005-0000-0000-0000FC040000}"/>
    <cellStyle name="Good 20" xfId="1639" xr:uid="{00000000-0005-0000-0000-0000FD040000}"/>
    <cellStyle name="Good 21" xfId="1872" xr:uid="{00000000-0005-0000-0000-0000FE040000}"/>
    <cellStyle name="Good 3" xfId="796" xr:uid="{00000000-0005-0000-0000-0000FF040000}"/>
    <cellStyle name="Good 3 2" xfId="1275" xr:uid="{00000000-0005-0000-0000-000000050000}"/>
    <cellStyle name="Good 4" xfId="797" xr:uid="{00000000-0005-0000-0000-000001050000}"/>
    <cellStyle name="Good 4 2" xfId="1276" xr:uid="{00000000-0005-0000-0000-000002050000}"/>
    <cellStyle name="Good 5" xfId="798" xr:uid="{00000000-0005-0000-0000-000003050000}"/>
    <cellStyle name="Good 5 2" xfId="1277" xr:uid="{00000000-0005-0000-0000-000004050000}"/>
    <cellStyle name="Good 6" xfId="799" xr:uid="{00000000-0005-0000-0000-000005050000}"/>
    <cellStyle name="Good 6 2" xfId="1278" xr:uid="{00000000-0005-0000-0000-000006050000}"/>
    <cellStyle name="Good 7" xfId="800" xr:uid="{00000000-0005-0000-0000-000007050000}"/>
    <cellStyle name="Good 7 2" xfId="1279" xr:uid="{00000000-0005-0000-0000-000008050000}"/>
    <cellStyle name="Good 8" xfId="801" xr:uid="{00000000-0005-0000-0000-000009050000}"/>
    <cellStyle name="Good 8 2" xfId="1280" xr:uid="{00000000-0005-0000-0000-00000A050000}"/>
    <cellStyle name="Good 9" xfId="802" xr:uid="{00000000-0005-0000-0000-00000B050000}"/>
    <cellStyle name="Good 9 2" xfId="1281" xr:uid="{00000000-0005-0000-0000-00000C050000}"/>
    <cellStyle name="Heading 1" xfId="2" builtinId="16" customBuiltin="1"/>
    <cellStyle name="Heading 1 10" xfId="803" xr:uid="{00000000-0005-0000-0000-00000E050000}"/>
    <cellStyle name="Heading 1 11" xfId="804" xr:uid="{00000000-0005-0000-0000-00000F050000}"/>
    <cellStyle name="Heading 1 11 2" xfId="1282" xr:uid="{00000000-0005-0000-0000-000010050000}"/>
    <cellStyle name="Heading 1 12" xfId="805" xr:uid="{00000000-0005-0000-0000-000011050000}"/>
    <cellStyle name="Heading 1 12 2" xfId="1283" xr:uid="{00000000-0005-0000-0000-000012050000}"/>
    <cellStyle name="Heading 1 13" xfId="806" xr:uid="{00000000-0005-0000-0000-000013050000}"/>
    <cellStyle name="Heading 1 13 2" xfId="1284" xr:uid="{00000000-0005-0000-0000-000014050000}"/>
    <cellStyle name="Heading 1 14" xfId="807" xr:uid="{00000000-0005-0000-0000-000015050000}"/>
    <cellStyle name="Heading 1 14 2" xfId="1285" xr:uid="{00000000-0005-0000-0000-000016050000}"/>
    <cellStyle name="Heading 1 15" xfId="808" xr:uid="{00000000-0005-0000-0000-000017050000}"/>
    <cellStyle name="Heading 1 15 2" xfId="1286" xr:uid="{00000000-0005-0000-0000-000018050000}"/>
    <cellStyle name="Heading 1 16" xfId="809" xr:uid="{00000000-0005-0000-0000-000019050000}"/>
    <cellStyle name="Heading 1 16 2" xfId="1287" xr:uid="{00000000-0005-0000-0000-00001A050000}"/>
    <cellStyle name="Heading 1 17" xfId="810" xr:uid="{00000000-0005-0000-0000-00001B050000}"/>
    <cellStyle name="Heading 1 17 2" xfId="1288" xr:uid="{00000000-0005-0000-0000-00001C050000}"/>
    <cellStyle name="Heading 1 18" xfId="1685" xr:uid="{00000000-0005-0000-0000-00001D050000}"/>
    <cellStyle name="Heading 1 19" xfId="1640" xr:uid="{00000000-0005-0000-0000-00001E050000}"/>
    <cellStyle name="Heading 1 2" xfId="811" xr:uid="{00000000-0005-0000-0000-00001F050000}"/>
    <cellStyle name="Heading 1 3" xfId="812" xr:uid="{00000000-0005-0000-0000-000020050000}"/>
    <cellStyle name="Heading 1 4" xfId="813" xr:uid="{00000000-0005-0000-0000-000021050000}"/>
    <cellStyle name="Heading 1 5" xfId="814" xr:uid="{00000000-0005-0000-0000-000022050000}"/>
    <cellStyle name="Heading 1 6" xfId="815" xr:uid="{00000000-0005-0000-0000-000023050000}"/>
    <cellStyle name="Heading 1 7" xfId="816" xr:uid="{00000000-0005-0000-0000-000024050000}"/>
    <cellStyle name="Heading 1 8" xfId="817" xr:uid="{00000000-0005-0000-0000-000025050000}"/>
    <cellStyle name="Heading 1 9" xfId="818" xr:uid="{00000000-0005-0000-0000-000026050000}"/>
    <cellStyle name="Heading 2" xfId="3" builtinId="17" customBuiltin="1"/>
    <cellStyle name="Heading 2 10" xfId="819" xr:uid="{00000000-0005-0000-0000-000028050000}"/>
    <cellStyle name="Heading 2 11" xfId="820" xr:uid="{00000000-0005-0000-0000-000029050000}"/>
    <cellStyle name="Heading 2 11 2" xfId="1289" xr:uid="{00000000-0005-0000-0000-00002A050000}"/>
    <cellStyle name="Heading 2 12" xfId="821" xr:uid="{00000000-0005-0000-0000-00002B050000}"/>
    <cellStyle name="Heading 2 12 2" xfId="1290" xr:uid="{00000000-0005-0000-0000-00002C050000}"/>
    <cellStyle name="Heading 2 13" xfId="822" xr:uid="{00000000-0005-0000-0000-00002D050000}"/>
    <cellStyle name="Heading 2 13 2" xfId="1291" xr:uid="{00000000-0005-0000-0000-00002E050000}"/>
    <cellStyle name="Heading 2 14" xfId="823" xr:uid="{00000000-0005-0000-0000-00002F050000}"/>
    <cellStyle name="Heading 2 14 2" xfId="1292" xr:uid="{00000000-0005-0000-0000-000030050000}"/>
    <cellStyle name="Heading 2 15" xfId="824" xr:uid="{00000000-0005-0000-0000-000031050000}"/>
    <cellStyle name="Heading 2 15 2" xfId="1293" xr:uid="{00000000-0005-0000-0000-000032050000}"/>
    <cellStyle name="Heading 2 16" xfId="825" xr:uid="{00000000-0005-0000-0000-000033050000}"/>
    <cellStyle name="Heading 2 16 2" xfId="1294" xr:uid="{00000000-0005-0000-0000-000034050000}"/>
    <cellStyle name="Heading 2 17" xfId="826" xr:uid="{00000000-0005-0000-0000-000035050000}"/>
    <cellStyle name="Heading 2 17 2" xfId="1295" xr:uid="{00000000-0005-0000-0000-000036050000}"/>
    <cellStyle name="Heading 2 18" xfId="1686" xr:uid="{00000000-0005-0000-0000-000037050000}"/>
    <cellStyle name="Heading 2 19" xfId="1641" xr:uid="{00000000-0005-0000-0000-000038050000}"/>
    <cellStyle name="Heading 2 2" xfId="827" xr:uid="{00000000-0005-0000-0000-000039050000}"/>
    <cellStyle name="Heading 2 3" xfId="828" xr:uid="{00000000-0005-0000-0000-00003A050000}"/>
    <cellStyle name="Heading 2 4" xfId="829" xr:uid="{00000000-0005-0000-0000-00003B050000}"/>
    <cellStyle name="Heading 2 5" xfId="830" xr:uid="{00000000-0005-0000-0000-00003C050000}"/>
    <cellStyle name="Heading 2 6" xfId="831" xr:uid="{00000000-0005-0000-0000-00003D050000}"/>
    <cellStyle name="Heading 2 7" xfId="832" xr:uid="{00000000-0005-0000-0000-00003E050000}"/>
    <cellStyle name="Heading 2 8" xfId="833" xr:uid="{00000000-0005-0000-0000-00003F050000}"/>
    <cellStyle name="Heading 2 9" xfId="834" xr:uid="{00000000-0005-0000-0000-000040050000}"/>
    <cellStyle name="Heading 3" xfId="4" builtinId="18" customBuiltin="1"/>
    <cellStyle name="Heading 3 10" xfId="835" xr:uid="{00000000-0005-0000-0000-000042050000}"/>
    <cellStyle name="Heading 3 11" xfId="836" xr:uid="{00000000-0005-0000-0000-000043050000}"/>
    <cellStyle name="Heading 3 11 2" xfId="1296" xr:uid="{00000000-0005-0000-0000-000044050000}"/>
    <cellStyle name="Heading 3 12" xfId="837" xr:uid="{00000000-0005-0000-0000-000045050000}"/>
    <cellStyle name="Heading 3 12 2" xfId="1297" xr:uid="{00000000-0005-0000-0000-000046050000}"/>
    <cellStyle name="Heading 3 13" xfId="838" xr:uid="{00000000-0005-0000-0000-000047050000}"/>
    <cellStyle name="Heading 3 13 2" xfId="1298" xr:uid="{00000000-0005-0000-0000-000048050000}"/>
    <cellStyle name="Heading 3 14" xfId="839" xr:uid="{00000000-0005-0000-0000-000049050000}"/>
    <cellStyle name="Heading 3 14 2" xfId="1299" xr:uid="{00000000-0005-0000-0000-00004A050000}"/>
    <cellStyle name="Heading 3 15" xfId="840" xr:uid="{00000000-0005-0000-0000-00004B050000}"/>
    <cellStyle name="Heading 3 15 2" xfId="1300" xr:uid="{00000000-0005-0000-0000-00004C050000}"/>
    <cellStyle name="Heading 3 16" xfId="841" xr:uid="{00000000-0005-0000-0000-00004D050000}"/>
    <cellStyle name="Heading 3 16 2" xfId="1301" xr:uid="{00000000-0005-0000-0000-00004E050000}"/>
    <cellStyle name="Heading 3 17" xfId="842" xr:uid="{00000000-0005-0000-0000-00004F050000}"/>
    <cellStyle name="Heading 3 17 2" xfId="1302" xr:uid="{00000000-0005-0000-0000-000050050000}"/>
    <cellStyle name="Heading 3 18" xfId="1687" xr:uid="{00000000-0005-0000-0000-000051050000}"/>
    <cellStyle name="Heading 3 19" xfId="1642" xr:uid="{00000000-0005-0000-0000-000052050000}"/>
    <cellStyle name="Heading 3 2" xfId="843" xr:uid="{00000000-0005-0000-0000-000053050000}"/>
    <cellStyle name="Heading 3 3" xfId="844" xr:uid="{00000000-0005-0000-0000-000054050000}"/>
    <cellStyle name="Heading 3 4" xfId="845" xr:uid="{00000000-0005-0000-0000-000055050000}"/>
    <cellStyle name="Heading 3 5" xfId="846" xr:uid="{00000000-0005-0000-0000-000056050000}"/>
    <cellStyle name="Heading 3 6" xfId="847" xr:uid="{00000000-0005-0000-0000-000057050000}"/>
    <cellStyle name="Heading 3 7" xfId="848" xr:uid="{00000000-0005-0000-0000-000058050000}"/>
    <cellStyle name="Heading 3 8" xfId="849" xr:uid="{00000000-0005-0000-0000-000059050000}"/>
    <cellStyle name="Heading 3 9" xfId="850" xr:uid="{00000000-0005-0000-0000-00005A050000}"/>
    <cellStyle name="Heading 4" xfId="5" builtinId="19" customBuiltin="1"/>
    <cellStyle name="Heading 4 10" xfId="851" xr:uid="{00000000-0005-0000-0000-00005C050000}"/>
    <cellStyle name="Heading 4 11" xfId="852" xr:uid="{00000000-0005-0000-0000-00005D050000}"/>
    <cellStyle name="Heading 4 11 2" xfId="1303" xr:uid="{00000000-0005-0000-0000-00005E050000}"/>
    <cellStyle name="Heading 4 12" xfId="853" xr:uid="{00000000-0005-0000-0000-00005F050000}"/>
    <cellStyle name="Heading 4 12 2" xfId="1304" xr:uid="{00000000-0005-0000-0000-000060050000}"/>
    <cellStyle name="Heading 4 13" xfId="854" xr:uid="{00000000-0005-0000-0000-000061050000}"/>
    <cellStyle name="Heading 4 13 2" xfId="1305" xr:uid="{00000000-0005-0000-0000-000062050000}"/>
    <cellStyle name="Heading 4 14" xfId="855" xr:uid="{00000000-0005-0000-0000-000063050000}"/>
    <cellStyle name="Heading 4 14 2" xfId="1306" xr:uid="{00000000-0005-0000-0000-000064050000}"/>
    <cellStyle name="Heading 4 15" xfId="856" xr:uid="{00000000-0005-0000-0000-000065050000}"/>
    <cellStyle name="Heading 4 15 2" xfId="1307" xr:uid="{00000000-0005-0000-0000-000066050000}"/>
    <cellStyle name="Heading 4 16" xfId="857" xr:uid="{00000000-0005-0000-0000-000067050000}"/>
    <cellStyle name="Heading 4 16 2" xfId="1308" xr:uid="{00000000-0005-0000-0000-000068050000}"/>
    <cellStyle name="Heading 4 17" xfId="858" xr:uid="{00000000-0005-0000-0000-000069050000}"/>
    <cellStyle name="Heading 4 17 2" xfId="1309" xr:uid="{00000000-0005-0000-0000-00006A050000}"/>
    <cellStyle name="Heading 4 18" xfId="1688" xr:uid="{00000000-0005-0000-0000-00006B050000}"/>
    <cellStyle name="Heading 4 19" xfId="1643" xr:uid="{00000000-0005-0000-0000-00006C050000}"/>
    <cellStyle name="Heading 4 2" xfId="859" xr:uid="{00000000-0005-0000-0000-00006D050000}"/>
    <cellStyle name="Heading 4 3" xfId="860" xr:uid="{00000000-0005-0000-0000-00006E050000}"/>
    <cellStyle name="Heading 4 4" xfId="861" xr:uid="{00000000-0005-0000-0000-00006F050000}"/>
    <cellStyle name="Heading 4 5" xfId="862" xr:uid="{00000000-0005-0000-0000-000070050000}"/>
    <cellStyle name="Heading 4 6" xfId="863" xr:uid="{00000000-0005-0000-0000-000071050000}"/>
    <cellStyle name="Heading 4 7" xfId="864" xr:uid="{00000000-0005-0000-0000-000072050000}"/>
    <cellStyle name="Heading 4 8" xfId="865" xr:uid="{00000000-0005-0000-0000-000073050000}"/>
    <cellStyle name="Heading 4 9" xfId="866" xr:uid="{00000000-0005-0000-0000-000074050000}"/>
    <cellStyle name="Hyperlink 2" xfId="1470" xr:uid="{00000000-0005-0000-0000-000075050000}"/>
    <cellStyle name="Hyperlink 6" xfId="1471" xr:uid="{00000000-0005-0000-0000-000076050000}"/>
    <cellStyle name="Input" xfId="9" builtinId="20" customBuiltin="1"/>
    <cellStyle name="Input 10" xfId="867" xr:uid="{00000000-0005-0000-0000-000078050000}"/>
    <cellStyle name="Input 11" xfId="868" xr:uid="{00000000-0005-0000-0000-000079050000}"/>
    <cellStyle name="Input 11 2" xfId="1310" xr:uid="{00000000-0005-0000-0000-00007A050000}"/>
    <cellStyle name="Input 12" xfId="869" xr:uid="{00000000-0005-0000-0000-00007B050000}"/>
    <cellStyle name="Input 12 2" xfId="1311" xr:uid="{00000000-0005-0000-0000-00007C050000}"/>
    <cellStyle name="Input 13" xfId="870" xr:uid="{00000000-0005-0000-0000-00007D050000}"/>
    <cellStyle name="Input 13 2" xfId="1312" xr:uid="{00000000-0005-0000-0000-00007E050000}"/>
    <cellStyle name="Input 14" xfId="871" xr:uid="{00000000-0005-0000-0000-00007F050000}"/>
    <cellStyle name="Input 14 2" xfId="1313" xr:uid="{00000000-0005-0000-0000-000080050000}"/>
    <cellStyle name="Input 15" xfId="872" xr:uid="{00000000-0005-0000-0000-000081050000}"/>
    <cellStyle name="Input 15 2" xfId="1314" xr:uid="{00000000-0005-0000-0000-000082050000}"/>
    <cellStyle name="Input 16" xfId="873" xr:uid="{00000000-0005-0000-0000-000083050000}"/>
    <cellStyle name="Input 16 2" xfId="1315" xr:uid="{00000000-0005-0000-0000-000084050000}"/>
    <cellStyle name="Input 17" xfId="874" xr:uid="{00000000-0005-0000-0000-000085050000}"/>
    <cellStyle name="Input 17 2" xfId="1316" xr:uid="{00000000-0005-0000-0000-000086050000}"/>
    <cellStyle name="Input 18" xfId="1689" xr:uid="{00000000-0005-0000-0000-000087050000}"/>
    <cellStyle name="Input 19" xfId="1644" xr:uid="{00000000-0005-0000-0000-000088050000}"/>
    <cellStyle name="Input 2" xfId="49" xr:uid="{00000000-0005-0000-0000-000089050000}"/>
    <cellStyle name="Input 2 2" xfId="875" xr:uid="{00000000-0005-0000-0000-00008A050000}"/>
    <cellStyle name="Input 20" xfId="1875" xr:uid="{00000000-0005-0000-0000-00008B050000}"/>
    <cellStyle name="Input 3" xfId="876" xr:uid="{00000000-0005-0000-0000-00008C050000}"/>
    <cellStyle name="Input 4" xfId="877" xr:uid="{00000000-0005-0000-0000-00008D050000}"/>
    <cellStyle name="Input 5" xfId="878" xr:uid="{00000000-0005-0000-0000-00008E050000}"/>
    <cellStyle name="Input 6" xfId="879" xr:uid="{00000000-0005-0000-0000-00008F050000}"/>
    <cellStyle name="Input 7" xfId="880" xr:uid="{00000000-0005-0000-0000-000090050000}"/>
    <cellStyle name="Input 8" xfId="881" xr:uid="{00000000-0005-0000-0000-000091050000}"/>
    <cellStyle name="Input 9" xfId="882" xr:uid="{00000000-0005-0000-0000-000092050000}"/>
    <cellStyle name="Linked Cell" xfId="12" builtinId="24" customBuiltin="1"/>
    <cellStyle name="Linked Cell 10" xfId="883" xr:uid="{00000000-0005-0000-0000-000094050000}"/>
    <cellStyle name="Linked Cell 11" xfId="884" xr:uid="{00000000-0005-0000-0000-000095050000}"/>
    <cellStyle name="Linked Cell 11 2" xfId="1317" xr:uid="{00000000-0005-0000-0000-000096050000}"/>
    <cellStyle name="Linked Cell 12" xfId="885" xr:uid="{00000000-0005-0000-0000-000097050000}"/>
    <cellStyle name="Linked Cell 12 2" xfId="1318" xr:uid="{00000000-0005-0000-0000-000098050000}"/>
    <cellStyle name="Linked Cell 13" xfId="886" xr:uid="{00000000-0005-0000-0000-000099050000}"/>
    <cellStyle name="Linked Cell 13 2" xfId="1319" xr:uid="{00000000-0005-0000-0000-00009A050000}"/>
    <cellStyle name="Linked Cell 14" xfId="887" xr:uid="{00000000-0005-0000-0000-00009B050000}"/>
    <cellStyle name="Linked Cell 14 2" xfId="1320" xr:uid="{00000000-0005-0000-0000-00009C050000}"/>
    <cellStyle name="Linked Cell 15" xfId="888" xr:uid="{00000000-0005-0000-0000-00009D050000}"/>
    <cellStyle name="Linked Cell 15 2" xfId="1321" xr:uid="{00000000-0005-0000-0000-00009E050000}"/>
    <cellStyle name="Linked Cell 16" xfId="889" xr:uid="{00000000-0005-0000-0000-00009F050000}"/>
    <cellStyle name="Linked Cell 16 2" xfId="1322" xr:uid="{00000000-0005-0000-0000-0000A0050000}"/>
    <cellStyle name="Linked Cell 17" xfId="890" xr:uid="{00000000-0005-0000-0000-0000A1050000}"/>
    <cellStyle name="Linked Cell 17 2" xfId="1323" xr:uid="{00000000-0005-0000-0000-0000A2050000}"/>
    <cellStyle name="Linked Cell 18" xfId="1690" xr:uid="{00000000-0005-0000-0000-0000A3050000}"/>
    <cellStyle name="Linked Cell 19" xfId="1645" xr:uid="{00000000-0005-0000-0000-0000A4050000}"/>
    <cellStyle name="Linked Cell 2" xfId="52" xr:uid="{00000000-0005-0000-0000-0000A5050000}"/>
    <cellStyle name="Linked Cell 2 2" xfId="891" xr:uid="{00000000-0005-0000-0000-0000A6050000}"/>
    <cellStyle name="Linked Cell 20" xfId="1878" xr:uid="{00000000-0005-0000-0000-0000A7050000}"/>
    <cellStyle name="Linked Cell 3" xfId="892" xr:uid="{00000000-0005-0000-0000-0000A8050000}"/>
    <cellStyle name="Linked Cell 4" xfId="893" xr:uid="{00000000-0005-0000-0000-0000A9050000}"/>
    <cellStyle name="Linked Cell 5" xfId="894" xr:uid="{00000000-0005-0000-0000-0000AA050000}"/>
    <cellStyle name="Linked Cell 6" xfId="895" xr:uid="{00000000-0005-0000-0000-0000AB050000}"/>
    <cellStyle name="Linked Cell 7" xfId="896" xr:uid="{00000000-0005-0000-0000-0000AC050000}"/>
    <cellStyle name="Linked Cell 8" xfId="897" xr:uid="{00000000-0005-0000-0000-0000AD050000}"/>
    <cellStyle name="Linked Cell 9" xfId="898" xr:uid="{00000000-0005-0000-0000-0000AE050000}"/>
    <cellStyle name="Neutral" xfId="8" builtinId="28" customBuiltin="1"/>
    <cellStyle name="Neutral 10" xfId="899" xr:uid="{00000000-0005-0000-0000-0000B0050000}"/>
    <cellStyle name="Neutral 11" xfId="900" xr:uid="{00000000-0005-0000-0000-0000B1050000}"/>
    <cellStyle name="Neutral 11 2" xfId="1324" xr:uid="{00000000-0005-0000-0000-0000B2050000}"/>
    <cellStyle name="Neutral 12" xfId="901" xr:uid="{00000000-0005-0000-0000-0000B3050000}"/>
    <cellStyle name="Neutral 12 2" xfId="1325" xr:uid="{00000000-0005-0000-0000-0000B4050000}"/>
    <cellStyle name="Neutral 13" xfId="902" xr:uid="{00000000-0005-0000-0000-0000B5050000}"/>
    <cellStyle name="Neutral 13 2" xfId="1326" xr:uid="{00000000-0005-0000-0000-0000B6050000}"/>
    <cellStyle name="Neutral 14" xfId="903" xr:uid="{00000000-0005-0000-0000-0000B7050000}"/>
    <cellStyle name="Neutral 14 2" xfId="1327" xr:uid="{00000000-0005-0000-0000-0000B8050000}"/>
    <cellStyle name="Neutral 15" xfId="904" xr:uid="{00000000-0005-0000-0000-0000B9050000}"/>
    <cellStyle name="Neutral 15 2" xfId="1328" xr:uid="{00000000-0005-0000-0000-0000BA050000}"/>
    <cellStyle name="Neutral 16" xfId="905" xr:uid="{00000000-0005-0000-0000-0000BB050000}"/>
    <cellStyle name="Neutral 16 2" xfId="1329" xr:uid="{00000000-0005-0000-0000-0000BC050000}"/>
    <cellStyle name="Neutral 17" xfId="906" xr:uid="{00000000-0005-0000-0000-0000BD050000}"/>
    <cellStyle name="Neutral 17 2" xfId="1330" xr:uid="{00000000-0005-0000-0000-0000BE050000}"/>
    <cellStyle name="Neutral 18" xfId="1691" xr:uid="{00000000-0005-0000-0000-0000BF050000}"/>
    <cellStyle name="Neutral 19" xfId="1646" xr:uid="{00000000-0005-0000-0000-0000C0050000}"/>
    <cellStyle name="Neutral 2" xfId="48" xr:uid="{00000000-0005-0000-0000-0000C1050000}"/>
    <cellStyle name="Neutral 2 2" xfId="907" xr:uid="{00000000-0005-0000-0000-0000C2050000}"/>
    <cellStyle name="Neutral 20" xfId="1874" xr:uid="{00000000-0005-0000-0000-0000C3050000}"/>
    <cellStyle name="Neutral 3" xfId="908" xr:uid="{00000000-0005-0000-0000-0000C4050000}"/>
    <cellStyle name="Neutral 4" xfId="909" xr:uid="{00000000-0005-0000-0000-0000C5050000}"/>
    <cellStyle name="Neutral 5" xfId="910" xr:uid="{00000000-0005-0000-0000-0000C6050000}"/>
    <cellStyle name="Neutral 6" xfId="911" xr:uid="{00000000-0005-0000-0000-0000C7050000}"/>
    <cellStyle name="Neutral 7" xfId="912" xr:uid="{00000000-0005-0000-0000-0000C8050000}"/>
    <cellStyle name="Neutral 8" xfId="913" xr:uid="{00000000-0005-0000-0000-0000C9050000}"/>
    <cellStyle name="Neutral 9" xfId="914" xr:uid="{00000000-0005-0000-0000-0000CA050000}"/>
    <cellStyle name="Normal" xfId="0" builtinId="0"/>
    <cellStyle name="Normal 10" xfId="915" xr:uid="{00000000-0005-0000-0000-0000CC050000}"/>
    <cellStyle name="Normal 10 2" xfId="1331" xr:uid="{00000000-0005-0000-0000-0000CD050000}"/>
    <cellStyle name="Normal 10 2 2" xfId="1472" xr:uid="{00000000-0005-0000-0000-0000CE050000}"/>
    <cellStyle name="Normal 10 2 2 2" xfId="1473" xr:uid="{00000000-0005-0000-0000-0000CF050000}"/>
    <cellStyle name="Normal 10 2 2 2 2" xfId="2072" xr:uid="{00000000-0005-0000-0000-0000D0050000}"/>
    <cellStyle name="Normal 10 2 2 2 3" xfId="1783" xr:uid="{00000000-0005-0000-0000-0000D1050000}"/>
    <cellStyle name="Normal 10 2 2 3" xfId="2007" xr:uid="{00000000-0005-0000-0000-0000D2050000}"/>
    <cellStyle name="Normal 10 2 2 4" xfId="1782" xr:uid="{00000000-0005-0000-0000-0000D3050000}"/>
    <cellStyle name="Normal 10 2 3" xfId="1474" xr:uid="{00000000-0005-0000-0000-0000D4050000}"/>
    <cellStyle name="Normal 10 2 3 2" xfId="1475" xr:uid="{00000000-0005-0000-0000-0000D5050000}"/>
    <cellStyle name="Normal 10 2 3 2 2" xfId="2073" xr:uid="{00000000-0005-0000-0000-0000D6050000}"/>
    <cellStyle name="Normal 10 2 3 2 3" xfId="1785" xr:uid="{00000000-0005-0000-0000-0000D7050000}"/>
    <cellStyle name="Normal 10 2 3 3" xfId="2008" xr:uid="{00000000-0005-0000-0000-0000D8050000}"/>
    <cellStyle name="Normal 10 2 3 4" xfId="1784" xr:uid="{00000000-0005-0000-0000-0000D9050000}"/>
    <cellStyle name="Normal 10 2 4" xfId="1476" xr:uid="{00000000-0005-0000-0000-0000DA050000}"/>
    <cellStyle name="Normal 10 2 4 2" xfId="2009" xr:uid="{00000000-0005-0000-0000-0000DB050000}"/>
    <cellStyle name="Normal 10 2 4 3" xfId="1786" xr:uid="{00000000-0005-0000-0000-0000DC050000}"/>
    <cellStyle name="Normal 10 2 5" xfId="1698" xr:uid="{00000000-0005-0000-0000-0000DD050000}"/>
    <cellStyle name="Normal 10 2 6" xfId="1724" xr:uid="{00000000-0005-0000-0000-0000DE050000}"/>
    <cellStyle name="Normal 10 3" xfId="1389" xr:uid="{00000000-0005-0000-0000-0000DF050000}"/>
    <cellStyle name="Normal 10 3 2" xfId="1477" xr:uid="{00000000-0005-0000-0000-0000E0050000}"/>
    <cellStyle name="Normal 10 3 2 2" xfId="1478" xr:uid="{00000000-0005-0000-0000-0000E1050000}"/>
    <cellStyle name="Normal 10 3 2 2 2" xfId="2074" xr:uid="{00000000-0005-0000-0000-0000E2050000}"/>
    <cellStyle name="Normal 10 3 2 2 3" xfId="1788" xr:uid="{00000000-0005-0000-0000-0000E3050000}"/>
    <cellStyle name="Normal 10 3 2 3" xfId="2010" xr:uid="{00000000-0005-0000-0000-0000E4050000}"/>
    <cellStyle name="Normal 10 3 2 4" xfId="1787" xr:uid="{00000000-0005-0000-0000-0000E5050000}"/>
    <cellStyle name="Normal 10 3 3" xfId="1479" xr:uid="{00000000-0005-0000-0000-0000E6050000}"/>
    <cellStyle name="Normal 10 3 3 2" xfId="1480" xr:uid="{00000000-0005-0000-0000-0000E7050000}"/>
    <cellStyle name="Normal 10 3 3 2 2" xfId="2012" xr:uid="{00000000-0005-0000-0000-0000E8050000}"/>
    <cellStyle name="Normal 10 3 3 2 3" xfId="1790" xr:uid="{00000000-0005-0000-0000-0000E9050000}"/>
    <cellStyle name="Normal 10 3 3 3" xfId="2011" xr:uid="{00000000-0005-0000-0000-0000EA050000}"/>
    <cellStyle name="Normal 10 3 3 4" xfId="1789" xr:uid="{00000000-0005-0000-0000-0000EB050000}"/>
    <cellStyle name="Normal 10 3 4" xfId="1481" xr:uid="{00000000-0005-0000-0000-0000EC050000}"/>
    <cellStyle name="Normal 10 3 4 2" xfId="2013" xr:uid="{00000000-0005-0000-0000-0000ED050000}"/>
    <cellStyle name="Normal 10 3 4 3" xfId="1791" xr:uid="{00000000-0005-0000-0000-0000EE050000}"/>
    <cellStyle name="Normal 10 3 5" xfId="1586" xr:uid="{00000000-0005-0000-0000-0000EF050000}"/>
    <cellStyle name="Normal 10 3 5 2" xfId="2091" xr:uid="{00000000-0005-0000-0000-0000F0050000}"/>
    <cellStyle name="Normal 10 3 5 3" xfId="1866" xr:uid="{00000000-0005-0000-0000-0000F1050000}"/>
    <cellStyle name="Normal 10 3 6" xfId="1599" xr:uid="{00000000-0005-0000-0000-0000F2050000}"/>
    <cellStyle name="Normal 10 3 6 2" xfId="2054" xr:uid="{00000000-0005-0000-0000-0000F3050000}"/>
    <cellStyle name="Normal 10 3 7" xfId="1699" xr:uid="{00000000-0005-0000-0000-0000F4050000}"/>
    <cellStyle name="Normal 10 4" xfId="1426" xr:uid="{00000000-0005-0000-0000-0000F5050000}"/>
    <cellStyle name="Normal 10 4 2" xfId="1482" xr:uid="{00000000-0005-0000-0000-0000F6050000}"/>
    <cellStyle name="Normal 10 4 2 2" xfId="2014" xr:uid="{00000000-0005-0000-0000-0000F7050000}"/>
    <cellStyle name="Normal 10 4 2 3" xfId="1792" xr:uid="{00000000-0005-0000-0000-0000F8050000}"/>
    <cellStyle name="Normal 10 4 3" xfId="1707" xr:uid="{00000000-0005-0000-0000-0000F9050000}"/>
    <cellStyle name="Normal 10 4 4" xfId="1749" xr:uid="{00000000-0005-0000-0000-0000FA050000}"/>
    <cellStyle name="Normal 10 5" xfId="1483" xr:uid="{00000000-0005-0000-0000-0000FB050000}"/>
    <cellStyle name="Normal 10 5 2" xfId="1484" xr:uid="{00000000-0005-0000-0000-0000FC050000}"/>
    <cellStyle name="Normal 10 5 2 2" xfId="2064" xr:uid="{00000000-0005-0000-0000-0000FD050000}"/>
    <cellStyle name="Normal 10 5 2 3" xfId="1794" xr:uid="{00000000-0005-0000-0000-0000FE050000}"/>
    <cellStyle name="Normal 10 5 3" xfId="2015" xr:uid="{00000000-0005-0000-0000-0000FF050000}"/>
    <cellStyle name="Normal 10 5 4" xfId="1793" xr:uid="{00000000-0005-0000-0000-000000060000}"/>
    <cellStyle name="Normal 10 6" xfId="1485" xr:uid="{00000000-0005-0000-0000-000001060000}"/>
    <cellStyle name="Normal 10 6 2" xfId="2016" xr:uid="{00000000-0005-0000-0000-000002060000}"/>
    <cellStyle name="Normal 10 6 3" xfId="1795" xr:uid="{00000000-0005-0000-0000-000003060000}"/>
    <cellStyle name="Normal 10 7" xfId="1583" xr:uid="{00000000-0005-0000-0000-000004060000}"/>
    <cellStyle name="Normal 10 7 2" xfId="1979" xr:uid="{00000000-0005-0000-0000-000005060000}"/>
    <cellStyle name="Normal 10 7 3" xfId="1863" xr:uid="{00000000-0005-0000-0000-000006060000}"/>
    <cellStyle name="Normal 10 8" xfId="1596" xr:uid="{00000000-0005-0000-0000-000007060000}"/>
    <cellStyle name="Normal 10 8 2" xfId="2052" xr:uid="{00000000-0005-0000-0000-000008060000}"/>
    <cellStyle name="Normal 10 9" xfId="1653" xr:uid="{00000000-0005-0000-0000-000009060000}"/>
    <cellStyle name="Normal 11" xfId="1387" xr:uid="{00000000-0005-0000-0000-00000A060000}"/>
    <cellStyle name="Normal 11 2" xfId="1425" xr:uid="{00000000-0005-0000-0000-00000B060000}"/>
    <cellStyle name="Normal 11 2 2" xfId="1488" xr:uid="{00000000-0005-0000-0000-00000C060000}"/>
    <cellStyle name="Normal 11 2 2 2" xfId="1959" xr:uid="{00000000-0005-0000-0000-00000D060000}"/>
    <cellStyle name="Normal 11 2 2 3" xfId="1796" xr:uid="{00000000-0005-0000-0000-00000E060000}"/>
    <cellStyle name="Normal 11 2 3" xfId="1487" xr:uid="{00000000-0005-0000-0000-00000F060000}"/>
    <cellStyle name="Normal 11 2 3 2" xfId="2017" xr:uid="{00000000-0005-0000-0000-000010060000}"/>
    <cellStyle name="Normal 11 2 4" xfId="1708" xr:uid="{00000000-0005-0000-0000-000011060000}"/>
    <cellStyle name="Normal 11 2 5" xfId="1748" xr:uid="{00000000-0005-0000-0000-000012060000}"/>
    <cellStyle name="Normal 11 3" xfId="1489" xr:uid="{00000000-0005-0000-0000-000013060000}"/>
    <cellStyle name="Normal 11 3 2" xfId="1490" xr:uid="{00000000-0005-0000-0000-000014060000}"/>
    <cellStyle name="Normal 11 3 2 2" xfId="1960" xr:uid="{00000000-0005-0000-0000-000015060000}"/>
    <cellStyle name="Normal 11 3 2 3" xfId="1798" xr:uid="{00000000-0005-0000-0000-000016060000}"/>
    <cellStyle name="Normal 11 3 3" xfId="2018" xr:uid="{00000000-0005-0000-0000-000017060000}"/>
    <cellStyle name="Normal 11 3 4" xfId="1797" xr:uid="{00000000-0005-0000-0000-000018060000}"/>
    <cellStyle name="Normal 11 4" xfId="1491" xr:uid="{00000000-0005-0000-0000-000019060000}"/>
    <cellStyle name="Normal 11 4 2" xfId="2019" xr:uid="{00000000-0005-0000-0000-00001A060000}"/>
    <cellStyle name="Normal 11 4 3" xfId="1799" xr:uid="{00000000-0005-0000-0000-00001B060000}"/>
    <cellStyle name="Normal 11 5" xfId="1492" xr:uid="{00000000-0005-0000-0000-00001C060000}"/>
    <cellStyle name="Normal 11 6" xfId="1486" xr:uid="{00000000-0005-0000-0000-00001D060000}"/>
    <cellStyle name="Normal 11 6 2" xfId="1958" xr:uid="{00000000-0005-0000-0000-00001E060000}"/>
    <cellStyle name="Normal 11 7" xfId="1658" xr:uid="{00000000-0005-0000-0000-00001F060000}"/>
    <cellStyle name="Normal 12" xfId="1386" xr:uid="{00000000-0005-0000-0000-000020060000}"/>
    <cellStyle name="Normal 12 2" xfId="1385" xr:uid="{00000000-0005-0000-0000-000021060000}"/>
    <cellStyle name="Normal 12 2 2" xfId="1709" xr:uid="{00000000-0005-0000-0000-000022060000}"/>
    <cellStyle name="Normal 12 3" xfId="1423" xr:uid="{00000000-0005-0000-0000-000023060000}"/>
    <cellStyle name="Normal 12 4" xfId="1493" xr:uid="{00000000-0005-0000-0000-000024060000}"/>
    <cellStyle name="Normal 12 5" xfId="1700" xr:uid="{00000000-0005-0000-0000-000025060000}"/>
    <cellStyle name="Normal 12 6" xfId="1728" xr:uid="{00000000-0005-0000-0000-000026060000}"/>
    <cellStyle name="Normal 13" xfId="1405" xr:uid="{00000000-0005-0000-0000-000027060000}"/>
    <cellStyle name="Normal 13 2" xfId="1418" xr:uid="{00000000-0005-0000-0000-000028060000}"/>
    <cellStyle name="Normal 13 2 2" xfId="1496" xr:uid="{00000000-0005-0000-0000-000029060000}"/>
    <cellStyle name="Normal 13 2 2 2" xfId="1962" xr:uid="{00000000-0005-0000-0000-00002A060000}"/>
    <cellStyle name="Normal 13 2 2 3" xfId="1800" xr:uid="{00000000-0005-0000-0000-00002B060000}"/>
    <cellStyle name="Normal 13 2 3" xfId="1495" xr:uid="{00000000-0005-0000-0000-00002C060000}"/>
    <cellStyle name="Normal 13 2 3 2" xfId="2020" xr:uid="{00000000-0005-0000-0000-00002D060000}"/>
    <cellStyle name="Normal 13 2 4" xfId="1742" xr:uid="{00000000-0005-0000-0000-00002E060000}"/>
    <cellStyle name="Normal 13 3" xfId="1497" xr:uid="{00000000-0005-0000-0000-00002F060000}"/>
    <cellStyle name="Normal 13 3 2" xfId="1498" xr:uid="{00000000-0005-0000-0000-000030060000}"/>
    <cellStyle name="Normal 13 3 2 2" xfId="1963" xr:uid="{00000000-0005-0000-0000-000031060000}"/>
    <cellStyle name="Normal 13 3 2 3" xfId="1802" xr:uid="{00000000-0005-0000-0000-000032060000}"/>
    <cellStyle name="Normal 13 3 3" xfId="2021" xr:uid="{00000000-0005-0000-0000-000033060000}"/>
    <cellStyle name="Normal 13 3 4" xfId="1801" xr:uid="{00000000-0005-0000-0000-000034060000}"/>
    <cellStyle name="Normal 13 4" xfId="1499" xr:uid="{00000000-0005-0000-0000-000035060000}"/>
    <cellStyle name="Normal 13 4 2" xfId="2022" xr:uid="{00000000-0005-0000-0000-000036060000}"/>
    <cellStyle name="Normal 13 4 3" xfId="1803" xr:uid="{00000000-0005-0000-0000-000037060000}"/>
    <cellStyle name="Normal 13 5" xfId="1587" xr:uid="{00000000-0005-0000-0000-000038060000}"/>
    <cellStyle name="Normal 13 5 2" xfId="1981" xr:uid="{00000000-0005-0000-0000-000039060000}"/>
    <cellStyle name="Normal 13 5 3" xfId="1867" xr:uid="{00000000-0005-0000-0000-00003A060000}"/>
    <cellStyle name="Normal 13 6" xfId="1600" xr:uid="{00000000-0005-0000-0000-00003B060000}"/>
    <cellStyle name="Normal 13 6 2" xfId="2055" xr:uid="{00000000-0005-0000-0000-00003C060000}"/>
    <cellStyle name="Normal 13 7" xfId="1494" xr:uid="{00000000-0005-0000-0000-00003D060000}"/>
    <cellStyle name="Normal 13 7 2" xfId="1961" xr:uid="{00000000-0005-0000-0000-00003E060000}"/>
    <cellStyle name="Normal 13 8" xfId="1736" xr:uid="{00000000-0005-0000-0000-00003F060000}"/>
    <cellStyle name="Normal 14" xfId="1416" xr:uid="{00000000-0005-0000-0000-000040060000}"/>
    <cellStyle name="Normal 14 2" xfId="1501" xr:uid="{00000000-0005-0000-0000-000041060000}"/>
    <cellStyle name="Normal 14 2 2" xfId="1502" xr:uid="{00000000-0005-0000-0000-000042060000}"/>
    <cellStyle name="Normal 14 2 2 2" xfId="2024" xr:uid="{00000000-0005-0000-0000-000043060000}"/>
    <cellStyle name="Normal 14 2 2 3" xfId="1805" xr:uid="{00000000-0005-0000-0000-000044060000}"/>
    <cellStyle name="Normal 14 2 3" xfId="2023" xr:uid="{00000000-0005-0000-0000-000045060000}"/>
    <cellStyle name="Normal 14 2 4" xfId="1804" xr:uid="{00000000-0005-0000-0000-000046060000}"/>
    <cellStyle name="Normal 14 3" xfId="1503" xr:uid="{00000000-0005-0000-0000-000047060000}"/>
    <cellStyle name="Normal 14 3 2" xfId="1504" xr:uid="{00000000-0005-0000-0000-000048060000}"/>
    <cellStyle name="Normal 14 3 2 2" xfId="2025" xr:uid="{00000000-0005-0000-0000-000049060000}"/>
    <cellStyle name="Normal 14 3 2 3" xfId="1807" xr:uid="{00000000-0005-0000-0000-00004A060000}"/>
    <cellStyle name="Normal 14 3 3" xfId="2075" xr:uid="{00000000-0005-0000-0000-00004B060000}"/>
    <cellStyle name="Normal 14 3 4" xfId="1806" xr:uid="{00000000-0005-0000-0000-00004C060000}"/>
    <cellStyle name="Normal 14 4" xfId="1505" xr:uid="{00000000-0005-0000-0000-00004D060000}"/>
    <cellStyle name="Normal 14 4 2" xfId="2076" xr:uid="{00000000-0005-0000-0000-00004E060000}"/>
    <cellStyle name="Normal 14 4 3" xfId="1808" xr:uid="{00000000-0005-0000-0000-00004F060000}"/>
    <cellStyle name="Normal 14 5" xfId="1500" xr:uid="{00000000-0005-0000-0000-000050060000}"/>
    <cellStyle name="Normal 14 5 2" xfId="1964" xr:uid="{00000000-0005-0000-0000-000051060000}"/>
    <cellStyle name="Normal 14 6" xfId="1740" xr:uid="{00000000-0005-0000-0000-000052060000}"/>
    <cellStyle name="Normal 15" xfId="1419" xr:uid="{00000000-0005-0000-0000-000053060000}"/>
    <cellStyle name="Normal 15 2" xfId="1421" xr:uid="{00000000-0005-0000-0000-000054060000}"/>
    <cellStyle name="Normal 15 2 2" xfId="1506" xr:uid="{00000000-0005-0000-0000-000055060000}"/>
    <cellStyle name="Normal 15 2 2 2" xfId="2026" xr:uid="{00000000-0005-0000-0000-000056060000}"/>
    <cellStyle name="Normal 15 2 2 3" xfId="1809" xr:uid="{00000000-0005-0000-0000-000057060000}"/>
    <cellStyle name="Normal 15 2 3" xfId="1950" xr:uid="{00000000-0005-0000-0000-000058060000}"/>
    <cellStyle name="Normal 15 2 4" xfId="1745" xr:uid="{00000000-0005-0000-0000-000059060000}"/>
    <cellStyle name="Normal 15 3" xfId="1507" xr:uid="{00000000-0005-0000-0000-00005A060000}"/>
    <cellStyle name="Normal 15 3 2" xfId="1508" xr:uid="{00000000-0005-0000-0000-00005B060000}"/>
    <cellStyle name="Normal 15 3 2 2" xfId="2027" xr:uid="{00000000-0005-0000-0000-00005C060000}"/>
    <cellStyle name="Normal 15 3 2 3" xfId="1811" xr:uid="{00000000-0005-0000-0000-00005D060000}"/>
    <cellStyle name="Normal 15 3 3" xfId="2077" xr:uid="{00000000-0005-0000-0000-00005E060000}"/>
    <cellStyle name="Normal 15 3 4" xfId="1810" xr:uid="{00000000-0005-0000-0000-00005F060000}"/>
    <cellStyle name="Normal 15 4" xfId="1509" xr:uid="{00000000-0005-0000-0000-000060060000}"/>
    <cellStyle name="Normal 15 4 2" xfId="2078" xr:uid="{00000000-0005-0000-0000-000061060000}"/>
    <cellStyle name="Normal 15 4 3" xfId="1812" xr:uid="{00000000-0005-0000-0000-000062060000}"/>
    <cellStyle name="Normal 15 5" xfId="1948" xr:uid="{00000000-0005-0000-0000-000063060000}"/>
    <cellStyle name="Normal 15 6" xfId="1743" xr:uid="{00000000-0005-0000-0000-000064060000}"/>
    <cellStyle name="Normal 16" xfId="1420" xr:uid="{00000000-0005-0000-0000-000065060000}"/>
    <cellStyle name="Normal 16 2" xfId="1510" xr:uid="{00000000-0005-0000-0000-000066060000}"/>
    <cellStyle name="Normal 16 2 2" xfId="1511" xr:uid="{00000000-0005-0000-0000-000067060000}"/>
    <cellStyle name="Normal 16 2 2 2" xfId="2028" xr:uid="{00000000-0005-0000-0000-000068060000}"/>
    <cellStyle name="Normal 16 2 2 3" xfId="1814" xr:uid="{00000000-0005-0000-0000-000069060000}"/>
    <cellStyle name="Normal 16 2 3" xfId="2079" xr:uid="{00000000-0005-0000-0000-00006A060000}"/>
    <cellStyle name="Normal 16 2 4" xfId="1813" xr:uid="{00000000-0005-0000-0000-00006B060000}"/>
    <cellStyle name="Normal 16 3" xfId="1512" xr:uid="{00000000-0005-0000-0000-00006C060000}"/>
    <cellStyle name="Normal 16 3 2" xfId="1513" xr:uid="{00000000-0005-0000-0000-00006D060000}"/>
    <cellStyle name="Normal 16 3 2 2" xfId="2029" xr:uid="{00000000-0005-0000-0000-00006E060000}"/>
    <cellStyle name="Normal 16 3 2 3" xfId="1816" xr:uid="{00000000-0005-0000-0000-00006F060000}"/>
    <cellStyle name="Normal 16 3 3" xfId="2080" xr:uid="{00000000-0005-0000-0000-000070060000}"/>
    <cellStyle name="Normal 16 3 4" xfId="1815" xr:uid="{00000000-0005-0000-0000-000071060000}"/>
    <cellStyle name="Normal 16 4" xfId="1514" xr:uid="{00000000-0005-0000-0000-000072060000}"/>
    <cellStyle name="Normal 16 4 2" xfId="1965" xr:uid="{00000000-0005-0000-0000-000073060000}"/>
    <cellStyle name="Normal 16 4 3" xfId="1817" xr:uid="{00000000-0005-0000-0000-000074060000}"/>
    <cellStyle name="Normal 16 5" xfId="1949" xr:uid="{00000000-0005-0000-0000-000075060000}"/>
    <cellStyle name="Normal 16 6" xfId="1744" xr:uid="{00000000-0005-0000-0000-000076060000}"/>
    <cellStyle name="Normal 17" xfId="1402" xr:uid="{00000000-0005-0000-0000-000077060000}"/>
    <cellStyle name="Normal 17 2" xfId="1516" xr:uid="{00000000-0005-0000-0000-000078060000}"/>
    <cellStyle name="Normal 17 2 2" xfId="1517" xr:uid="{00000000-0005-0000-0000-000079060000}"/>
    <cellStyle name="Normal 17 2 2 2" xfId="1518" xr:uid="{00000000-0005-0000-0000-00007A060000}"/>
    <cellStyle name="Normal 17 2 2 2 2" xfId="1519" xr:uid="{00000000-0005-0000-0000-00007B060000}"/>
    <cellStyle name="Normal 17 2 2 2 2 2" xfId="2082" xr:uid="{00000000-0005-0000-0000-00007C060000}"/>
    <cellStyle name="Normal 17 2 2 2 2 3" xfId="1821" xr:uid="{00000000-0005-0000-0000-00007D060000}"/>
    <cellStyle name="Normal 17 2 2 2 3" xfId="1967" xr:uid="{00000000-0005-0000-0000-00007E060000}"/>
    <cellStyle name="Normal 17 2 2 2 4" xfId="1820" xr:uid="{00000000-0005-0000-0000-00007F060000}"/>
    <cellStyle name="Normal 17 2 2 3" xfId="1520" xr:uid="{00000000-0005-0000-0000-000080060000}"/>
    <cellStyle name="Normal 17 2 2 3 2" xfId="1968" xr:uid="{00000000-0005-0000-0000-000081060000}"/>
    <cellStyle name="Normal 17 2 2 3 3" xfId="1822" xr:uid="{00000000-0005-0000-0000-000082060000}"/>
    <cellStyle name="Normal 17 2 2 4" xfId="2030" xr:uid="{00000000-0005-0000-0000-000083060000}"/>
    <cellStyle name="Normal 17 2 2 5" xfId="1819" xr:uid="{00000000-0005-0000-0000-000084060000}"/>
    <cellStyle name="Normal 17 2 3" xfId="1521" xr:uid="{00000000-0005-0000-0000-000085060000}"/>
    <cellStyle name="Normal 17 2 3 2" xfId="1522" xr:uid="{00000000-0005-0000-0000-000086060000}"/>
    <cellStyle name="Normal 17 2 3 2 2" xfId="1969" xr:uid="{00000000-0005-0000-0000-000087060000}"/>
    <cellStyle name="Normal 17 2 3 2 3" xfId="1824" xr:uid="{00000000-0005-0000-0000-000088060000}"/>
    <cellStyle name="Normal 17 2 3 3" xfId="2031" xr:uid="{00000000-0005-0000-0000-000089060000}"/>
    <cellStyle name="Normal 17 2 3 4" xfId="1823" xr:uid="{00000000-0005-0000-0000-00008A060000}"/>
    <cellStyle name="Normal 17 2 4" xfId="1523" xr:uid="{00000000-0005-0000-0000-00008B060000}"/>
    <cellStyle name="Normal 17 2 4 2" xfId="2032" xr:uid="{00000000-0005-0000-0000-00008C060000}"/>
    <cellStyle name="Normal 17 2 4 3" xfId="1825" xr:uid="{00000000-0005-0000-0000-00008D060000}"/>
    <cellStyle name="Normal 17 2 5" xfId="1966" xr:uid="{00000000-0005-0000-0000-00008E060000}"/>
    <cellStyle name="Normal 17 2 6" xfId="1818" xr:uid="{00000000-0005-0000-0000-00008F060000}"/>
    <cellStyle name="Normal 17 3" xfId="1524" xr:uid="{00000000-0005-0000-0000-000090060000}"/>
    <cellStyle name="Normal 17 3 2" xfId="1525" xr:uid="{00000000-0005-0000-0000-000091060000}"/>
    <cellStyle name="Normal 17 3 2 2" xfId="1526" xr:uid="{00000000-0005-0000-0000-000092060000}"/>
    <cellStyle name="Normal 17 3 2 2 2" xfId="1971" xr:uid="{00000000-0005-0000-0000-000093060000}"/>
    <cellStyle name="Normal 17 3 2 2 3" xfId="1828" xr:uid="{00000000-0005-0000-0000-000094060000}"/>
    <cellStyle name="Normal 17 3 2 3" xfId="2033" xr:uid="{00000000-0005-0000-0000-000095060000}"/>
    <cellStyle name="Normal 17 3 2 4" xfId="1827" xr:uid="{00000000-0005-0000-0000-000096060000}"/>
    <cellStyle name="Normal 17 3 3" xfId="1527" xr:uid="{00000000-0005-0000-0000-000097060000}"/>
    <cellStyle name="Normal 17 3 3 2" xfId="2034" xr:uid="{00000000-0005-0000-0000-000098060000}"/>
    <cellStyle name="Normal 17 3 3 3" xfId="1829" xr:uid="{00000000-0005-0000-0000-000099060000}"/>
    <cellStyle name="Normal 17 3 4" xfId="1970" xr:uid="{00000000-0005-0000-0000-00009A060000}"/>
    <cellStyle name="Normal 17 3 5" xfId="1826" xr:uid="{00000000-0005-0000-0000-00009B060000}"/>
    <cellStyle name="Normal 17 4" xfId="1528" xr:uid="{00000000-0005-0000-0000-00009C060000}"/>
    <cellStyle name="Normal 17 4 2" xfId="1529" xr:uid="{00000000-0005-0000-0000-00009D060000}"/>
    <cellStyle name="Normal 17 4 2 2" xfId="2035" xr:uid="{00000000-0005-0000-0000-00009E060000}"/>
    <cellStyle name="Normal 17 4 2 3" xfId="1831" xr:uid="{00000000-0005-0000-0000-00009F060000}"/>
    <cellStyle name="Normal 17 4 3" xfId="1972" xr:uid="{00000000-0005-0000-0000-0000A0060000}"/>
    <cellStyle name="Normal 17 4 4" xfId="1830" xr:uid="{00000000-0005-0000-0000-0000A1060000}"/>
    <cellStyle name="Normal 17 5" xfId="1530" xr:uid="{00000000-0005-0000-0000-0000A2060000}"/>
    <cellStyle name="Normal 17 5 2" xfId="1973" xr:uid="{00000000-0005-0000-0000-0000A3060000}"/>
    <cellStyle name="Normal 17 5 3" xfId="1832" xr:uid="{00000000-0005-0000-0000-0000A4060000}"/>
    <cellStyle name="Normal 17 6" xfId="1515" xr:uid="{00000000-0005-0000-0000-0000A5060000}"/>
    <cellStyle name="Normal 17 6 2" xfId="2081" xr:uid="{00000000-0005-0000-0000-0000A6060000}"/>
    <cellStyle name="Normal 17 7" xfId="1734" xr:uid="{00000000-0005-0000-0000-0000A7060000}"/>
    <cellStyle name="Normal 18" xfId="1422" xr:uid="{00000000-0005-0000-0000-0000A8060000}"/>
    <cellStyle name="Normal 18 2" xfId="1531" xr:uid="{00000000-0005-0000-0000-0000A9060000}"/>
    <cellStyle name="Normal 18 3" xfId="1746" xr:uid="{00000000-0005-0000-0000-0000AA060000}"/>
    <cellStyle name="Normal 19" xfId="1424" xr:uid="{00000000-0005-0000-0000-0000AB060000}"/>
    <cellStyle name="Normal 19 2" xfId="1532" xr:uid="{00000000-0005-0000-0000-0000AC060000}"/>
    <cellStyle name="Normal 19 2 2" xfId="1533" xr:uid="{00000000-0005-0000-0000-0000AD060000}"/>
    <cellStyle name="Normal 19 2 2 2" xfId="2037" xr:uid="{00000000-0005-0000-0000-0000AE060000}"/>
    <cellStyle name="Normal 19 2 2 3" xfId="1834" xr:uid="{00000000-0005-0000-0000-0000AF060000}"/>
    <cellStyle name="Normal 19 2 3" xfId="2036" xr:uid="{00000000-0005-0000-0000-0000B0060000}"/>
    <cellStyle name="Normal 19 2 4" xfId="1833" xr:uid="{00000000-0005-0000-0000-0000B1060000}"/>
    <cellStyle name="Normal 19 3" xfId="1534" xr:uid="{00000000-0005-0000-0000-0000B2060000}"/>
    <cellStyle name="Normal 19 3 2" xfId="1535" xr:uid="{00000000-0005-0000-0000-0000B3060000}"/>
    <cellStyle name="Normal 19 3 2 2" xfId="2039" xr:uid="{00000000-0005-0000-0000-0000B4060000}"/>
    <cellStyle name="Normal 19 3 2 3" xfId="1836" xr:uid="{00000000-0005-0000-0000-0000B5060000}"/>
    <cellStyle name="Normal 19 3 3" xfId="2038" xr:uid="{00000000-0005-0000-0000-0000B6060000}"/>
    <cellStyle name="Normal 19 3 4" xfId="1835" xr:uid="{00000000-0005-0000-0000-0000B7060000}"/>
    <cellStyle name="Normal 19 4" xfId="1536" xr:uid="{00000000-0005-0000-0000-0000B8060000}"/>
    <cellStyle name="Normal 19 4 2" xfId="2040" xr:uid="{00000000-0005-0000-0000-0000B9060000}"/>
    <cellStyle name="Normal 19 4 3" xfId="1837" xr:uid="{00000000-0005-0000-0000-0000BA060000}"/>
    <cellStyle name="Normal 19 5" xfId="1951" xr:uid="{00000000-0005-0000-0000-0000BB060000}"/>
    <cellStyle name="Normal 19 6" xfId="1747" xr:uid="{00000000-0005-0000-0000-0000BC060000}"/>
    <cellStyle name="Normal 2" xfId="81" xr:uid="{00000000-0005-0000-0000-0000BD060000}"/>
    <cellStyle name="Normal 2 10" xfId="1608" xr:uid="{00000000-0005-0000-0000-0000BE060000}"/>
    <cellStyle name="Normal 2 11" xfId="1714" xr:uid="{00000000-0005-0000-0000-0000BF060000}"/>
    <cellStyle name="Normal 2 2" xfId="44" xr:uid="{00000000-0005-0000-0000-0000C0060000}"/>
    <cellStyle name="Normal 2 2 2" xfId="85" xr:uid="{00000000-0005-0000-0000-0000C1060000}"/>
    <cellStyle name="Normal 2 2 3" xfId="1908" xr:uid="{00000000-0005-0000-0000-0000C2060000}"/>
    <cellStyle name="Normal 2 2 4" xfId="1712" xr:uid="{00000000-0005-0000-0000-0000C3060000}"/>
    <cellStyle name="Normal 2 3" xfId="99" xr:uid="{00000000-0005-0000-0000-0000C4060000}"/>
    <cellStyle name="Normal 2 3 2" xfId="1332" xr:uid="{00000000-0005-0000-0000-0000C5060000}"/>
    <cellStyle name="Normal 2 3 2 2" xfId="1704" xr:uid="{00000000-0005-0000-0000-0000C6060000}"/>
    <cellStyle name="Normal 2 3 3" xfId="1395" xr:uid="{00000000-0005-0000-0000-0000C7060000}"/>
    <cellStyle name="Normal 2 3 4" xfId="916" xr:uid="{00000000-0005-0000-0000-0000C8060000}"/>
    <cellStyle name="Normal 2 3 5" xfId="1934" xr:uid="{00000000-0005-0000-0000-0000C9060000}"/>
    <cellStyle name="Normal 2 3 6" xfId="1716" xr:uid="{00000000-0005-0000-0000-0000CA060000}"/>
    <cellStyle name="Normal 2 4" xfId="917" xr:uid="{00000000-0005-0000-0000-0000CB060000}"/>
    <cellStyle name="Normal 2 4 2" xfId="1333" xr:uid="{00000000-0005-0000-0000-0000CC060000}"/>
    <cellStyle name="Normal 2 4 2 2" xfId="1580" xr:uid="{00000000-0005-0000-0000-0000CD060000}"/>
    <cellStyle name="Normal 2 4 2 2 2" xfId="2094" xr:uid="{00000000-0005-0000-0000-0000CE060000}"/>
    <cellStyle name="Normal 2 4 2 3" xfId="1725" xr:uid="{00000000-0005-0000-0000-0000CF060000}"/>
    <cellStyle name="Normal 2 4 3" xfId="1593" xr:uid="{00000000-0005-0000-0000-0000D0060000}"/>
    <cellStyle name="Normal 2 4 3 2" xfId="1984" xr:uid="{00000000-0005-0000-0000-0000D1060000}"/>
    <cellStyle name="Normal 2 4 3 3" xfId="1939" xr:uid="{00000000-0005-0000-0000-0000D2060000}"/>
    <cellStyle name="Normal 2 4 4" xfId="1537" xr:uid="{00000000-0005-0000-0000-0000D3060000}"/>
    <cellStyle name="Normal 2 4 5" xfId="1921" xr:uid="{00000000-0005-0000-0000-0000D4060000}"/>
    <cellStyle name="Normal 2 4 6" xfId="1719" xr:uid="{00000000-0005-0000-0000-0000D5060000}"/>
    <cellStyle name="Normal 2 5" xfId="918" xr:uid="{00000000-0005-0000-0000-0000D6060000}"/>
    <cellStyle name="Normal 2 5 2" xfId="1334" xr:uid="{00000000-0005-0000-0000-0000D7060000}"/>
    <cellStyle name="Normal 2 5 3" xfId="1538" xr:uid="{00000000-0005-0000-0000-0000D8060000}"/>
    <cellStyle name="Normal 2 5 4" xfId="1720" xr:uid="{00000000-0005-0000-0000-0000D9060000}"/>
    <cellStyle name="Normal 2 6" xfId="919" xr:uid="{00000000-0005-0000-0000-0000DA060000}"/>
    <cellStyle name="Normal 2 6 2" xfId="1335" xr:uid="{00000000-0005-0000-0000-0000DB060000}"/>
    <cellStyle name="Normal 2 7" xfId="920" xr:uid="{00000000-0005-0000-0000-0000DC060000}"/>
    <cellStyle name="Normal 2 7 2" xfId="1336" xr:uid="{00000000-0005-0000-0000-0000DD060000}"/>
    <cellStyle name="Normal 2 8" xfId="921" xr:uid="{00000000-0005-0000-0000-0000DE060000}"/>
    <cellStyle name="Normal 2 8 2" xfId="1337" xr:uid="{00000000-0005-0000-0000-0000DF060000}"/>
    <cellStyle name="Normal 2 9" xfId="1404" xr:uid="{00000000-0005-0000-0000-0000E0060000}"/>
    <cellStyle name="Normal 2_Cover Sheet" xfId="1408" xr:uid="{00000000-0005-0000-0000-0000E1060000}"/>
    <cellStyle name="Normal 20" xfId="1539" xr:uid="{00000000-0005-0000-0000-0000E2060000}"/>
    <cellStyle name="Normal 20 2" xfId="1540" xr:uid="{00000000-0005-0000-0000-0000E3060000}"/>
    <cellStyle name="Normal 20 2 2" xfId="1541" xr:uid="{00000000-0005-0000-0000-0000E4060000}"/>
    <cellStyle name="Normal 20 2 2 2" xfId="2084" xr:uid="{00000000-0005-0000-0000-0000E5060000}"/>
    <cellStyle name="Normal 20 2 2 3" xfId="1840" xr:uid="{00000000-0005-0000-0000-0000E6060000}"/>
    <cellStyle name="Normal 20 2 3" xfId="2041" xr:uid="{00000000-0005-0000-0000-0000E7060000}"/>
    <cellStyle name="Normal 20 2 4" xfId="1839" xr:uid="{00000000-0005-0000-0000-0000E8060000}"/>
    <cellStyle name="Normal 20 3" xfId="1542" xr:uid="{00000000-0005-0000-0000-0000E9060000}"/>
    <cellStyle name="Normal 20 3 2" xfId="1543" xr:uid="{00000000-0005-0000-0000-0000EA060000}"/>
    <cellStyle name="Normal 20 3 2 2" xfId="2085" xr:uid="{00000000-0005-0000-0000-0000EB060000}"/>
    <cellStyle name="Normal 20 3 2 3" xfId="1842" xr:uid="{00000000-0005-0000-0000-0000EC060000}"/>
    <cellStyle name="Normal 20 3 3" xfId="2042" xr:uid="{00000000-0005-0000-0000-0000ED060000}"/>
    <cellStyle name="Normal 20 3 4" xfId="1841" xr:uid="{00000000-0005-0000-0000-0000EE060000}"/>
    <cellStyle name="Normal 20 4" xfId="1544" xr:uid="{00000000-0005-0000-0000-0000EF060000}"/>
    <cellStyle name="Normal 20 4 2" xfId="1974" xr:uid="{00000000-0005-0000-0000-0000F0060000}"/>
    <cellStyle name="Normal 20 4 3" xfId="1843" xr:uid="{00000000-0005-0000-0000-0000F1060000}"/>
    <cellStyle name="Normal 20 5" xfId="2083" xr:uid="{00000000-0005-0000-0000-0000F2060000}"/>
    <cellStyle name="Normal 20 6" xfId="1838" xr:uid="{00000000-0005-0000-0000-0000F3060000}"/>
    <cellStyle name="Normal 21" xfId="1545" xr:uid="{00000000-0005-0000-0000-0000F4060000}"/>
    <cellStyle name="Normal 21 2" xfId="1546" xr:uid="{00000000-0005-0000-0000-0000F5060000}"/>
    <cellStyle name="Normal 22" xfId="1547" xr:uid="{00000000-0005-0000-0000-0000F6060000}"/>
    <cellStyle name="Normal 22 2" xfId="1548" xr:uid="{00000000-0005-0000-0000-0000F7060000}"/>
    <cellStyle name="Normal 23" xfId="1549" xr:uid="{00000000-0005-0000-0000-0000F8060000}"/>
    <cellStyle name="Normal 23 2" xfId="2043" xr:uid="{00000000-0005-0000-0000-0000F9060000}"/>
    <cellStyle name="Normal 23 3" xfId="1844" xr:uid="{00000000-0005-0000-0000-0000FA060000}"/>
    <cellStyle name="Normal 24" xfId="1550" xr:uid="{00000000-0005-0000-0000-0000FB060000}"/>
    <cellStyle name="Normal 24 2" xfId="1845" xr:uid="{00000000-0005-0000-0000-0000FC060000}"/>
    <cellStyle name="Normal 25" xfId="1551" xr:uid="{00000000-0005-0000-0000-0000FD060000}"/>
    <cellStyle name="Normal 25 2" xfId="1846" xr:uid="{00000000-0005-0000-0000-0000FE060000}"/>
    <cellStyle name="Normal 26" xfId="1552" xr:uid="{00000000-0005-0000-0000-0000FF060000}"/>
    <cellStyle name="Normal 26 2" xfId="1975" xr:uid="{00000000-0005-0000-0000-000000070000}"/>
    <cellStyle name="Normal 26 3" xfId="1847" xr:uid="{00000000-0005-0000-0000-000001070000}"/>
    <cellStyle name="Normal 27" xfId="1553" xr:uid="{00000000-0005-0000-0000-000002070000}"/>
    <cellStyle name="Normal 27 2" xfId="1848" xr:uid="{00000000-0005-0000-0000-000003070000}"/>
    <cellStyle name="Normal 28" xfId="1412" xr:uid="{00000000-0005-0000-0000-000004070000}"/>
    <cellStyle name="Normal 28 2" xfId="1413" xr:uid="{00000000-0005-0000-0000-000005070000}"/>
    <cellStyle name="Normal 28 2 2" xfId="1946" xr:uid="{00000000-0005-0000-0000-000006070000}"/>
    <cellStyle name="Normal 28 3" xfId="1945" xr:uid="{00000000-0005-0000-0000-000007070000}"/>
    <cellStyle name="Normal 28 4" xfId="1739" xr:uid="{00000000-0005-0000-0000-000008070000}"/>
    <cellStyle name="Normal 28_PG7" xfId="1414" xr:uid="{00000000-0005-0000-0000-000009070000}"/>
    <cellStyle name="Normal 29" xfId="1592" xr:uid="{00000000-0005-0000-0000-00000A070000}"/>
    <cellStyle name="Normal 29 2" xfId="2050" xr:uid="{00000000-0005-0000-0000-00000B070000}"/>
    <cellStyle name="Normal 3" xfId="43" xr:uid="{00000000-0005-0000-0000-00000C070000}"/>
    <cellStyle name="Normal 3 2" xfId="922" xr:uid="{00000000-0005-0000-0000-00000D070000}"/>
    <cellStyle name="Normal 3 2 2" xfId="1339" xr:uid="{00000000-0005-0000-0000-00000E070000}"/>
    <cellStyle name="Normal 3 2 2 2" xfId="1388" xr:uid="{00000000-0005-0000-0000-00000F070000}"/>
    <cellStyle name="Normal 3 2 3" xfId="1554" xr:uid="{00000000-0005-0000-0000-000010070000}"/>
    <cellStyle name="Normal 3 3" xfId="1338" xr:uid="{00000000-0005-0000-0000-000011070000}"/>
    <cellStyle name="Normal 3 4" xfId="1555" xr:uid="{00000000-0005-0000-0000-000012070000}"/>
    <cellStyle name="Normal 3 4 2" xfId="1588" xr:uid="{00000000-0005-0000-0000-000013070000}"/>
    <cellStyle name="Normal 3 4 2 2" xfId="2049" xr:uid="{00000000-0005-0000-0000-000014070000}"/>
    <cellStyle name="Normal 3 4 2 3" xfId="1868" xr:uid="{00000000-0005-0000-0000-000015070000}"/>
    <cellStyle name="Normal 3 4 3" xfId="1601" xr:uid="{00000000-0005-0000-0000-000016070000}"/>
    <cellStyle name="Normal 3 4 3 2" xfId="2056" xr:uid="{00000000-0005-0000-0000-000017070000}"/>
    <cellStyle name="Normal 3 4 4" xfId="2086" xr:uid="{00000000-0005-0000-0000-000018070000}"/>
    <cellStyle name="Normal 3 4 5" xfId="1940" xr:uid="{00000000-0005-0000-0000-000019070000}"/>
    <cellStyle name="Normal 3 5" xfId="1556" xr:uid="{00000000-0005-0000-0000-00001A070000}"/>
    <cellStyle name="Normal 3 6" xfId="1711" xr:uid="{00000000-0005-0000-0000-00001B070000}"/>
    <cellStyle name="Normal 30" xfId="1606" xr:uid="{00000000-0005-0000-0000-00001C070000}"/>
    <cellStyle name="Normal 30 2" xfId="1907" xr:uid="{00000000-0005-0000-0000-00001D070000}"/>
    <cellStyle name="Normal 30 3" xfId="1938" xr:uid="{00000000-0005-0000-0000-00001E070000}"/>
    <cellStyle name="Normal 31" xfId="1657" xr:uid="{00000000-0005-0000-0000-00001F070000}"/>
    <cellStyle name="Normal 32" xfId="1656" xr:uid="{00000000-0005-0000-0000-000020070000}"/>
    <cellStyle name="Normal 33" xfId="1655" xr:uid="{00000000-0005-0000-0000-000021070000}"/>
    <cellStyle name="Normal 34" xfId="41" xr:uid="{00000000-0005-0000-0000-000022070000}"/>
    <cellStyle name="Normal 35" xfId="1710" xr:uid="{00000000-0005-0000-0000-000023070000}"/>
    <cellStyle name="Normal 4" xfId="923" xr:uid="{00000000-0005-0000-0000-000024070000}"/>
    <cellStyle name="Normal 4 2" xfId="1340" xr:uid="{00000000-0005-0000-0000-000025070000}"/>
    <cellStyle name="Normal 4 2 2" xfId="1696" xr:uid="{00000000-0005-0000-0000-000026070000}"/>
    <cellStyle name="Normal 4 3" xfId="1557" xr:uid="{00000000-0005-0000-0000-000027070000}"/>
    <cellStyle name="Normal 4 4" xfId="1721" xr:uid="{00000000-0005-0000-0000-000028070000}"/>
    <cellStyle name="Normal 5" xfId="924" xr:uid="{00000000-0005-0000-0000-000029070000}"/>
    <cellStyle name="Normal 5 2" xfId="1034" xr:uid="{00000000-0005-0000-0000-00002A070000}"/>
    <cellStyle name="Normal 5 2 2" xfId="1393" xr:uid="{00000000-0005-0000-0000-00002B070000}"/>
    <cellStyle name="Normal 5 2 3" xfId="1723" xr:uid="{00000000-0005-0000-0000-00002C070000}"/>
    <cellStyle name="Normal 5 3" xfId="1394" xr:uid="{00000000-0005-0000-0000-00002D070000}"/>
    <cellStyle name="Normal 5 3 2" xfId="1558" xr:uid="{00000000-0005-0000-0000-00002E070000}"/>
    <cellStyle name="Normal 5 3 3" xfId="1730" xr:uid="{00000000-0005-0000-0000-00002F070000}"/>
    <cellStyle name="Normal 5 4" xfId="1559" xr:uid="{00000000-0005-0000-0000-000030070000}"/>
    <cellStyle name="Normal 5 4 2" xfId="2044" xr:uid="{00000000-0005-0000-0000-000031070000}"/>
    <cellStyle name="Normal 5 4 3" xfId="1849" xr:uid="{00000000-0005-0000-0000-000032070000}"/>
    <cellStyle name="Normal 5 5" xfId="1581" xr:uid="{00000000-0005-0000-0000-000033070000}"/>
    <cellStyle name="Normal 5 5 2" xfId="2095" xr:uid="{00000000-0005-0000-0000-000034070000}"/>
    <cellStyle name="Normal 5 5 3" xfId="1861" xr:uid="{00000000-0005-0000-0000-000035070000}"/>
    <cellStyle name="Normal 5 6" xfId="1594" xr:uid="{00000000-0005-0000-0000-000036070000}"/>
    <cellStyle name="Normal 5 6 2" xfId="2051" xr:uid="{00000000-0005-0000-0000-000037070000}"/>
    <cellStyle name="Normal 5 7" xfId="1647" xr:uid="{00000000-0005-0000-0000-000038070000}"/>
    <cellStyle name="Normal 5_Sheet1" xfId="1560" xr:uid="{00000000-0005-0000-0000-000039070000}"/>
    <cellStyle name="Normal 6" xfId="925" xr:uid="{00000000-0005-0000-0000-00003A070000}"/>
    <cellStyle name="Normal 6 2" xfId="1341" xr:uid="{00000000-0005-0000-0000-00003B070000}"/>
    <cellStyle name="Normal 6 2 2" xfId="1406" xr:uid="{00000000-0005-0000-0000-00003C070000}"/>
    <cellStyle name="Normal 6 2 2 2" xfId="1561" xr:uid="{00000000-0005-0000-0000-00003D070000}"/>
    <cellStyle name="Normal 6 2 2 2 2" xfId="2087" xr:uid="{00000000-0005-0000-0000-00003E070000}"/>
    <cellStyle name="Normal 6 2 2 2 3" xfId="1850" xr:uid="{00000000-0005-0000-0000-00003F070000}"/>
    <cellStyle name="Normal 6 2 2 3" xfId="1705" xr:uid="{00000000-0005-0000-0000-000040070000}"/>
    <cellStyle name="Normal 6 2 2 3 2" xfId="2101" xr:uid="{00000000-0005-0000-0000-000041070000}"/>
    <cellStyle name="Normal 6 2 2 4" xfId="1942" xr:uid="{00000000-0005-0000-0000-000042070000}"/>
    <cellStyle name="Normal 6 2 2 5" xfId="1737" xr:uid="{00000000-0005-0000-0000-000043070000}"/>
    <cellStyle name="Normal 6 2 3" xfId="1562" xr:uid="{00000000-0005-0000-0000-000044070000}"/>
    <cellStyle name="Normal 6 2 3 2" xfId="1563" xr:uid="{00000000-0005-0000-0000-000045070000}"/>
    <cellStyle name="Normal 6 2 3 2 2" xfId="2088" xr:uid="{00000000-0005-0000-0000-000046070000}"/>
    <cellStyle name="Normal 6 2 3 2 3" xfId="1852" xr:uid="{00000000-0005-0000-0000-000047070000}"/>
    <cellStyle name="Normal 6 2 3 3" xfId="2045" xr:uid="{00000000-0005-0000-0000-000048070000}"/>
    <cellStyle name="Normal 6 2 3 4" xfId="1851" xr:uid="{00000000-0005-0000-0000-000049070000}"/>
    <cellStyle name="Normal 6 2 4" xfId="1564" xr:uid="{00000000-0005-0000-0000-00004A070000}"/>
    <cellStyle name="Normal 6 2 4 2" xfId="2046" xr:uid="{00000000-0005-0000-0000-00004B070000}"/>
    <cellStyle name="Normal 6 2 4 3" xfId="1853" xr:uid="{00000000-0005-0000-0000-00004C070000}"/>
    <cellStyle name="Normal 6 2 5" xfId="1697" xr:uid="{00000000-0005-0000-0000-00004D070000}"/>
    <cellStyle name="Normal 6 2 5 2" xfId="2100" xr:uid="{00000000-0005-0000-0000-00004E070000}"/>
    <cellStyle name="Normal 6 2 6" xfId="1726" xr:uid="{00000000-0005-0000-0000-00004F070000}"/>
    <cellStyle name="Normal 6 3" xfId="1417" xr:uid="{00000000-0005-0000-0000-000050070000}"/>
    <cellStyle name="Normal 6 3 2" xfId="1565" xr:uid="{00000000-0005-0000-0000-000051070000}"/>
    <cellStyle name="Normal 6 3 2 2" xfId="2047" xr:uid="{00000000-0005-0000-0000-000052070000}"/>
    <cellStyle name="Normal 6 3 2 3" xfId="1854" xr:uid="{00000000-0005-0000-0000-000053070000}"/>
    <cellStyle name="Normal 6 3 3" xfId="1947" xr:uid="{00000000-0005-0000-0000-000054070000}"/>
    <cellStyle name="Normal 6 3 4" xfId="1741" xr:uid="{00000000-0005-0000-0000-000055070000}"/>
    <cellStyle name="Normal 6 4" xfId="1566" xr:uid="{00000000-0005-0000-0000-000056070000}"/>
    <cellStyle name="Normal 6 4 2" xfId="1567" xr:uid="{00000000-0005-0000-0000-000057070000}"/>
    <cellStyle name="Normal 6 4 2 2" xfId="2089" xr:uid="{00000000-0005-0000-0000-000058070000}"/>
    <cellStyle name="Normal 6 4 2 3" xfId="1856" xr:uid="{00000000-0005-0000-0000-000059070000}"/>
    <cellStyle name="Normal 6 4 3" xfId="2065" xr:uid="{00000000-0005-0000-0000-00005A070000}"/>
    <cellStyle name="Normal 6 4 4" xfId="1855" xr:uid="{00000000-0005-0000-0000-00005B070000}"/>
    <cellStyle name="Normal 6 5" xfId="1568" xr:uid="{00000000-0005-0000-0000-00005C070000}"/>
    <cellStyle name="Normal 6 5 2" xfId="1976" xr:uid="{00000000-0005-0000-0000-00005D070000}"/>
    <cellStyle name="Normal 6 5 3" xfId="1857" xr:uid="{00000000-0005-0000-0000-00005E070000}"/>
    <cellStyle name="Normal 6 6" xfId="1582" xr:uid="{00000000-0005-0000-0000-00005F070000}"/>
    <cellStyle name="Normal 6 6 2" xfId="2093" xr:uid="{00000000-0005-0000-0000-000060070000}"/>
    <cellStyle name="Normal 6 6 3" xfId="1862" xr:uid="{00000000-0005-0000-0000-000061070000}"/>
    <cellStyle name="Normal 6 7" xfId="1595" xr:uid="{00000000-0005-0000-0000-000062070000}"/>
    <cellStyle name="Normal 6 7 2" xfId="1985" xr:uid="{00000000-0005-0000-0000-000063070000}"/>
    <cellStyle name="Normal 6 8" xfId="1722" xr:uid="{00000000-0005-0000-0000-000064070000}"/>
    <cellStyle name="Normal 6 8 2" xfId="2099" xr:uid="{00000000-0005-0000-0000-000065070000}"/>
    <cellStyle name="Normal 60" xfId="1415" xr:uid="{00000000-0005-0000-0000-000066070000}"/>
    <cellStyle name="Normal 7" xfId="926" xr:uid="{00000000-0005-0000-0000-000067070000}"/>
    <cellStyle name="Normal 7 2" xfId="1342" xr:uid="{00000000-0005-0000-0000-000068070000}"/>
    <cellStyle name="Normal 7 2 2" xfId="1391" xr:uid="{00000000-0005-0000-0000-000069070000}"/>
    <cellStyle name="Normal 7 2 2 2" xfId="2102" xr:uid="{00000000-0005-0000-0000-00006A070000}"/>
    <cellStyle name="Normal 7 2 3" xfId="1569" xr:uid="{00000000-0005-0000-0000-00006B070000}"/>
    <cellStyle name="Normal 7 2 3 2" xfId="2066" xr:uid="{00000000-0005-0000-0000-00006C070000}"/>
    <cellStyle name="Normal 7 2 4" xfId="1727" xr:uid="{00000000-0005-0000-0000-00006D070000}"/>
    <cellStyle name="Normal 7 3" xfId="1390" xr:uid="{00000000-0005-0000-0000-00006E070000}"/>
    <cellStyle name="Normal 7 3 2" xfId="1706" xr:uid="{00000000-0005-0000-0000-00006F070000}"/>
    <cellStyle name="Normal 7 3 3" xfId="1729" xr:uid="{00000000-0005-0000-0000-000070070000}"/>
    <cellStyle name="Normal 7 4" xfId="1392" xr:uid="{00000000-0005-0000-0000-000071070000}"/>
    <cellStyle name="Normal 7 4 2" xfId="1941" xr:uid="{00000000-0005-0000-0000-000072070000}"/>
    <cellStyle name="Normal 8" xfId="927" xr:uid="{00000000-0005-0000-0000-000073070000}"/>
    <cellStyle name="Normal 8 2" xfId="1343" xr:uid="{00000000-0005-0000-0000-000074070000}"/>
    <cellStyle name="Normal 8 2 2" xfId="1570" xr:uid="{00000000-0005-0000-0000-000075070000}"/>
    <cellStyle name="Normal 8 3" xfId="1571" xr:uid="{00000000-0005-0000-0000-000076070000}"/>
    <cellStyle name="Normal 9" xfId="928" xr:uid="{00000000-0005-0000-0000-000077070000}"/>
    <cellStyle name="Normal 9 2" xfId="1344" xr:uid="{00000000-0005-0000-0000-000078070000}"/>
    <cellStyle name="Note 10" xfId="929" xr:uid="{00000000-0005-0000-0000-000079070000}"/>
    <cellStyle name="Note 11" xfId="930" xr:uid="{00000000-0005-0000-0000-00007A070000}"/>
    <cellStyle name="Note 11 2" xfId="1345" xr:uid="{00000000-0005-0000-0000-00007B070000}"/>
    <cellStyle name="Note 12" xfId="931" xr:uid="{00000000-0005-0000-0000-00007C070000}"/>
    <cellStyle name="Note 12 2" xfId="1346" xr:uid="{00000000-0005-0000-0000-00007D070000}"/>
    <cellStyle name="Note 13" xfId="932" xr:uid="{00000000-0005-0000-0000-00007E070000}"/>
    <cellStyle name="Note 13 2" xfId="1347" xr:uid="{00000000-0005-0000-0000-00007F070000}"/>
    <cellStyle name="Note 14" xfId="933" xr:uid="{00000000-0005-0000-0000-000080070000}"/>
    <cellStyle name="Note 14 2" xfId="1348" xr:uid="{00000000-0005-0000-0000-000081070000}"/>
    <cellStyle name="Note 15" xfId="934" xr:uid="{00000000-0005-0000-0000-000082070000}"/>
    <cellStyle name="Note 15 2" xfId="1349" xr:uid="{00000000-0005-0000-0000-000083070000}"/>
    <cellStyle name="Note 16" xfId="935" xr:uid="{00000000-0005-0000-0000-000084070000}"/>
    <cellStyle name="Note 16 2" xfId="1350" xr:uid="{00000000-0005-0000-0000-000085070000}"/>
    <cellStyle name="Note 17" xfId="936" xr:uid="{00000000-0005-0000-0000-000086070000}"/>
    <cellStyle name="Note 17 2" xfId="1351" xr:uid="{00000000-0005-0000-0000-000087070000}"/>
    <cellStyle name="Note 18" xfId="1692" xr:uid="{00000000-0005-0000-0000-000088070000}"/>
    <cellStyle name="Note 19" xfId="1648" xr:uid="{00000000-0005-0000-0000-000089070000}"/>
    <cellStyle name="Note 2" xfId="84" xr:uid="{00000000-0005-0000-0000-00008A070000}"/>
    <cellStyle name="Note 2 2" xfId="102" xr:uid="{00000000-0005-0000-0000-00008B070000}"/>
    <cellStyle name="Note 2 2 2" xfId="1654" xr:uid="{00000000-0005-0000-0000-00008C070000}"/>
    <cellStyle name="Note 2 2 2 2" xfId="2103" xr:uid="{00000000-0005-0000-0000-00008D070000}"/>
    <cellStyle name="Note 2 2 3" xfId="1937" xr:uid="{00000000-0005-0000-0000-00008E070000}"/>
    <cellStyle name="Note 2 2 4" xfId="1718" xr:uid="{00000000-0005-0000-0000-00008F070000}"/>
    <cellStyle name="Note 2 3" xfId="1409" xr:uid="{00000000-0005-0000-0000-000090070000}"/>
    <cellStyle name="Note 2 3 2" xfId="1943" xr:uid="{00000000-0005-0000-0000-000091070000}"/>
    <cellStyle name="Note 2 4" xfId="1410" xr:uid="{00000000-0005-0000-0000-000092070000}"/>
    <cellStyle name="Note 2 4 2" xfId="1944" xr:uid="{00000000-0005-0000-0000-000093070000}"/>
    <cellStyle name="Note 2 5" xfId="937" xr:uid="{00000000-0005-0000-0000-000094070000}"/>
    <cellStyle name="Note 2 6" xfId="1611" xr:uid="{00000000-0005-0000-0000-000095070000}"/>
    <cellStyle name="Note 3" xfId="938" xr:uid="{00000000-0005-0000-0000-000096070000}"/>
    <cellStyle name="Note 4" xfId="939" xr:uid="{00000000-0005-0000-0000-000097070000}"/>
    <cellStyle name="Note 5" xfId="940" xr:uid="{00000000-0005-0000-0000-000098070000}"/>
    <cellStyle name="Note 6" xfId="941" xr:uid="{00000000-0005-0000-0000-000099070000}"/>
    <cellStyle name="Note 7" xfId="942" xr:uid="{00000000-0005-0000-0000-00009A070000}"/>
    <cellStyle name="Note 8" xfId="943" xr:uid="{00000000-0005-0000-0000-00009B070000}"/>
    <cellStyle name="Note 9" xfId="944" xr:uid="{00000000-0005-0000-0000-00009C070000}"/>
    <cellStyle name="Output" xfId="10" builtinId="21" customBuiltin="1"/>
    <cellStyle name="Output 10" xfId="945" xr:uid="{00000000-0005-0000-0000-00009E070000}"/>
    <cellStyle name="Output 10 2" xfId="1352" xr:uid="{00000000-0005-0000-0000-00009F070000}"/>
    <cellStyle name="Output 11" xfId="946" xr:uid="{00000000-0005-0000-0000-0000A0070000}"/>
    <cellStyle name="Output 11 2" xfId="947" xr:uid="{00000000-0005-0000-0000-0000A1070000}"/>
    <cellStyle name="Output 12" xfId="948" xr:uid="{00000000-0005-0000-0000-0000A2070000}"/>
    <cellStyle name="Output 12 2" xfId="949" xr:uid="{00000000-0005-0000-0000-0000A3070000}"/>
    <cellStyle name="Output 13" xfId="950" xr:uid="{00000000-0005-0000-0000-0000A4070000}"/>
    <cellStyle name="Output 13 2" xfId="951" xr:uid="{00000000-0005-0000-0000-0000A5070000}"/>
    <cellStyle name="Output 14" xfId="952" xr:uid="{00000000-0005-0000-0000-0000A6070000}"/>
    <cellStyle name="Output 14 2" xfId="953" xr:uid="{00000000-0005-0000-0000-0000A7070000}"/>
    <cellStyle name="Output 15" xfId="954" xr:uid="{00000000-0005-0000-0000-0000A8070000}"/>
    <cellStyle name="Output 15 2" xfId="955" xr:uid="{00000000-0005-0000-0000-0000A9070000}"/>
    <cellStyle name="Output 16" xfId="956" xr:uid="{00000000-0005-0000-0000-0000AA070000}"/>
    <cellStyle name="Output 16 2" xfId="957" xr:uid="{00000000-0005-0000-0000-0000AB070000}"/>
    <cellStyle name="Output 17" xfId="958" xr:uid="{00000000-0005-0000-0000-0000AC070000}"/>
    <cellStyle name="Output 17 2" xfId="959" xr:uid="{00000000-0005-0000-0000-0000AD070000}"/>
    <cellStyle name="Output 18" xfId="960" xr:uid="{00000000-0005-0000-0000-0000AE070000}"/>
    <cellStyle name="Output 19" xfId="1693" xr:uid="{00000000-0005-0000-0000-0000AF070000}"/>
    <cellStyle name="Output 2" xfId="50" xr:uid="{00000000-0005-0000-0000-0000B0070000}"/>
    <cellStyle name="Output 2 2" xfId="1353" xr:uid="{00000000-0005-0000-0000-0000B1070000}"/>
    <cellStyle name="Output 2 3" xfId="961" xr:uid="{00000000-0005-0000-0000-0000B2070000}"/>
    <cellStyle name="Output 20" xfId="1649" xr:uid="{00000000-0005-0000-0000-0000B3070000}"/>
    <cellStyle name="Output 21" xfId="1876" xr:uid="{00000000-0005-0000-0000-0000B4070000}"/>
    <cellStyle name="Output 3" xfId="962" xr:uid="{00000000-0005-0000-0000-0000B5070000}"/>
    <cellStyle name="Output 3 2" xfId="1354" xr:uid="{00000000-0005-0000-0000-0000B6070000}"/>
    <cellStyle name="Output 4" xfId="963" xr:uid="{00000000-0005-0000-0000-0000B7070000}"/>
    <cellStyle name="Output 4 2" xfId="1355" xr:uid="{00000000-0005-0000-0000-0000B8070000}"/>
    <cellStyle name="Output 5" xfId="964" xr:uid="{00000000-0005-0000-0000-0000B9070000}"/>
    <cellStyle name="Output 5 2" xfId="1356" xr:uid="{00000000-0005-0000-0000-0000BA070000}"/>
    <cellStyle name="Output 6" xfId="965" xr:uid="{00000000-0005-0000-0000-0000BB070000}"/>
    <cellStyle name="Output 6 2" xfId="1357" xr:uid="{00000000-0005-0000-0000-0000BC070000}"/>
    <cellStyle name="Output 7" xfId="966" xr:uid="{00000000-0005-0000-0000-0000BD070000}"/>
    <cellStyle name="Output 7 2" xfId="1358" xr:uid="{00000000-0005-0000-0000-0000BE070000}"/>
    <cellStyle name="Output 8" xfId="967" xr:uid="{00000000-0005-0000-0000-0000BF070000}"/>
    <cellStyle name="Output 8 2" xfId="1359" xr:uid="{00000000-0005-0000-0000-0000C0070000}"/>
    <cellStyle name="Output 9" xfId="968" xr:uid="{00000000-0005-0000-0000-0000C1070000}"/>
    <cellStyle name="Output 9 2" xfId="1360" xr:uid="{00000000-0005-0000-0000-0000C2070000}"/>
    <cellStyle name="Percent" xfId="2118" builtinId="5"/>
    <cellStyle name="Percent 2" xfId="83" xr:uid="{00000000-0005-0000-0000-0000C3070000}"/>
    <cellStyle name="Percent 2 2" xfId="101" xr:uid="{00000000-0005-0000-0000-0000C4070000}"/>
    <cellStyle name="Percent 2 2 2" xfId="1572" xr:uid="{00000000-0005-0000-0000-0000C5070000}"/>
    <cellStyle name="Percent 2 2 2 2" xfId="2067" xr:uid="{00000000-0005-0000-0000-0000C6070000}"/>
    <cellStyle name="Percent 2 2 2 3" xfId="1858" xr:uid="{00000000-0005-0000-0000-0000C7070000}"/>
    <cellStyle name="Percent 2 2 3" xfId="1573" xr:uid="{00000000-0005-0000-0000-0000C8070000}"/>
    <cellStyle name="Percent 2 2 4" xfId="1936" xr:uid="{00000000-0005-0000-0000-0000C9070000}"/>
    <cellStyle name="Percent 2 2 5" xfId="1717" xr:uid="{00000000-0005-0000-0000-0000CA070000}"/>
    <cellStyle name="Percent 2 3" xfId="1403" xr:uid="{00000000-0005-0000-0000-0000CB070000}"/>
    <cellStyle name="Percent 2 3 2" xfId="1575" xr:uid="{00000000-0005-0000-0000-0000CC070000}"/>
    <cellStyle name="Percent 2 3 2 2" xfId="2048" xr:uid="{00000000-0005-0000-0000-0000CD070000}"/>
    <cellStyle name="Percent 2 3 2 3" xfId="1859" xr:uid="{00000000-0005-0000-0000-0000CE070000}"/>
    <cellStyle name="Percent 2 3 3" xfId="1574" xr:uid="{00000000-0005-0000-0000-0000CF070000}"/>
    <cellStyle name="Percent 2 3 3 2" xfId="1977" xr:uid="{00000000-0005-0000-0000-0000D0070000}"/>
    <cellStyle name="Percent 2 3 4" xfId="1735" xr:uid="{00000000-0005-0000-0000-0000D1070000}"/>
    <cellStyle name="Percent 2 4" xfId="1576" xr:uid="{00000000-0005-0000-0000-0000D2070000}"/>
    <cellStyle name="Percent 2 4 2" xfId="1978" xr:uid="{00000000-0005-0000-0000-0000D3070000}"/>
    <cellStyle name="Percent 2 4 3" xfId="1860" xr:uid="{00000000-0005-0000-0000-0000D4070000}"/>
    <cellStyle name="Percent 2 5" xfId="1577" xr:uid="{00000000-0005-0000-0000-0000D5070000}"/>
    <cellStyle name="Percent 2 6" xfId="1610" xr:uid="{00000000-0005-0000-0000-0000D6070000}"/>
    <cellStyle name="Percent 2 7" xfId="1715" xr:uid="{00000000-0005-0000-0000-0000D7070000}"/>
    <cellStyle name="Percent 3" xfId="1578" xr:uid="{00000000-0005-0000-0000-0000D8070000}"/>
    <cellStyle name="Percent 4" xfId="1579" xr:uid="{00000000-0005-0000-0000-0000D9070000}"/>
    <cellStyle name="Percent 5" xfId="1590" xr:uid="{00000000-0005-0000-0000-0000DA070000}"/>
    <cellStyle name="Percent 5 2" xfId="2090" xr:uid="{00000000-0005-0000-0000-0000DB070000}"/>
    <cellStyle name="Percent 5 3" xfId="1870" xr:uid="{00000000-0005-0000-0000-0000DC070000}"/>
    <cellStyle name="Percent 6" xfId="1603" xr:uid="{00000000-0005-0000-0000-0000DD070000}"/>
    <cellStyle name="Percent 6 2" xfId="2058" xr:uid="{00000000-0005-0000-0000-0000DE070000}"/>
    <cellStyle name="Percent 7" xfId="1605" xr:uid="{00000000-0005-0000-0000-0000DF070000}"/>
    <cellStyle name="Title" xfId="1" builtinId="15" customBuiltin="1"/>
    <cellStyle name="Title 10" xfId="969" xr:uid="{00000000-0005-0000-0000-0000E1070000}"/>
    <cellStyle name="Title 11" xfId="970" xr:uid="{00000000-0005-0000-0000-0000E2070000}"/>
    <cellStyle name="Title 11 2" xfId="1361" xr:uid="{00000000-0005-0000-0000-0000E3070000}"/>
    <cellStyle name="Title 12" xfId="971" xr:uid="{00000000-0005-0000-0000-0000E4070000}"/>
    <cellStyle name="Title 12 2" xfId="1362" xr:uid="{00000000-0005-0000-0000-0000E5070000}"/>
    <cellStyle name="Title 13" xfId="972" xr:uid="{00000000-0005-0000-0000-0000E6070000}"/>
    <cellStyle name="Title 13 2" xfId="1363" xr:uid="{00000000-0005-0000-0000-0000E7070000}"/>
    <cellStyle name="Title 14" xfId="973" xr:uid="{00000000-0005-0000-0000-0000E8070000}"/>
    <cellStyle name="Title 14 2" xfId="1364" xr:uid="{00000000-0005-0000-0000-0000E9070000}"/>
    <cellStyle name="Title 15" xfId="974" xr:uid="{00000000-0005-0000-0000-0000EA070000}"/>
    <cellStyle name="Title 15 2" xfId="1365" xr:uid="{00000000-0005-0000-0000-0000EB070000}"/>
    <cellStyle name="Title 16" xfId="975" xr:uid="{00000000-0005-0000-0000-0000EC070000}"/>
    <cellStyle name="Title 16 2" xfId="1366" xr:uid="{00000000-0005-0000-0000-0000ED070000}"/>
    <cellStyle name="Title 17" xfId="976" xr:uid="{00000000-0005-0000-0000-0000EE070000}"/>
    <cellStyle name="Title 17 2" xfId="1367" xr:uid="{00000000-0005-0000-0000-0000EF070000}"/>
    <cellStyle name="Title 18" xfId="1694" xr:uid="{00000000-0005-0000-0000-0000F0070000}"/>
    <cellStyle name="Title 19" xfId="1650" xr:uid="{00000000-0005-0000-0000-0000F1070000}"/>
    <cellStyle name="Title 2" xfId="977" xr:uid="{00000000-0005-0000-0000-0000F2070000}"/>
    <cellStyle name="Title 3" xfId="978" xr:uid="{00000000-0005-0000-0000-0000F3070000}"/>
    <cellStyle name="Title 4" xfId="979" xr:uid="{00000000-0005-0000-0000-0000F4070000}"/>
    <cellStyle name="Title 5" xfId="980" xr:uid="{00000000-0005-0000-0000-0000F5070000}"/>
    <cellStyle name="Title 6" xfId="981" xr:uid="{00000000-0005-0000-0000-0000F6070000}"/>
    <cellStyle name="Title 7" xfId="982" xr:uid="{00000000-0005-0000-0000-0000F7070000}"/>
    <cellStyle name="Title 8" xfId="983" xr:uid="{00000000-0005-0000-0000-0000F8070000}"/>
    <cellStyle name="Title 9" xfId="984" xr:uid="{00000000-0005-0000-0000-0000F9070000}"/>
    <cellStyle name="Total" xfId="16" builtinId="25" customBuiltin="1"/>
    <cellStyle name="Total 10" xfId="985" xr:uid="{00000000-0005-0000-0000-0000FB070000}"/>
    <cellStyle name="Total 10 2" xfId="1368" xr:uid="{00000000-0005-0000-0000-0000FC070000}"/>
    <cellStyle name="Total 11" xfId="986" xr:uid="{00000000-0005-0000-0000-0000FD070000}"/>
    <cellStyle name="Total 11 2" xfId="987" xr:uid="{00000000-0005-0000-0000-0000FE070000}"/>
    <cellStyle name="Total 12" xfId="988" xr:uid="{00000000-0005-0000-0000-0000FF070000}"/>
    <cellStyle name="Total 12 2" xfId="989" xr:uid="{00000000-0005-0000-0000-000000080000}"/>
    <cellStyle name="Total 13" xfId="990" xr:uid="{00000000-0005-0000-0000-000001080000}"/>
    <cellStyle name="Total 13 2" xfId="991" xr:uid="{00000000-0005-0000-0000-000002080000}"/>
    <cellStyle name="Total 14" xfId="992" xr:uid="{00000000-0005-0000-0000-000003080000}"/>
    <cellStyle name="Total 14 2" xfId="993" xr:uid="{00000000-0005-0000-0000-000004080000}"/>
    <cellStyle name="Total 15" xfId="994" xr:uid="{00000000-0005-0000-0000-000005080000}"/>
    <cellStyle name="Total 15 2" xfId="995" xr:uid="{00000000-0005-0000-0000-000006080000}"/>
    <cellStyle name="Total 16" xfId="996" xr:uid="{00000000-0005-0000-0000-000007080000}"/>
    <cellStyle name="Total 16 2" xfId="997" xr:uid="{00000000-0005-0000-0000-000008080000}"/>
    <cellStyle name="Total 17" xfId="998" xr:uid="{00000000-0005-0000-0000-000009080000}"/>
    <cellStyle name="Total 17 2" xfId="999" xr:uid="{00000000-0005-0000-0000-00000A080000}"/>
    <cellStyle name="Total 18" xfId="1000" xr:uid="{00000000-0005-0000-0000-00000B080000}"/>
    <cellStyle name="Total 19" xfId="1695" xr:uid="{00000000-0005-0000-0000-00000C080000}"/>
    <cellStyle name="Total 2" xfId="56" xr:uid="{00000000-0005-0000-0000-00000D080000}"/>
    <cellStyle name="Total 2 2" xfId="1002" xr:uid="{00000000-0005-0000-0000-00000E080000}"/>
    <cellStyle name="Total 2 3" xfId="1001" xr:uid="{00000000-0005-0000-0000-00000F080000}"/>
    <cellStyle name="Total 20" xfId="1651" xr:uid="{00000000-0005-0000-0000-000010080000}"/>
    <cellStyle name="Total 21" xfId="1882" xr:uid="{00000000-0005-0000-0000-000011080000}"/>
    <cellStyle name="Total 3" xfId="1003" xr:uid="{00000000-0005-0000-0000-000012080000}"/>
    <cellStyle name="Total 3 2" xfId="1369" xr:uid="{00000000-0005-0000-0000-000013080000}"/>
    <cellStyle name="Total 4" xfId="1004" xr:uid="{00000000-0005-0000-0000-000014080000}"/>
    <cellStyle name="Total 4 2" xfId="1370" xr:uid="{00000000-0005-0000-0000-000015080000}"/>
    <cellStyle name="Total 5" xfId="1005" xr:uid="{00000000-0005-0000-0000-000016080000}"/>
    <cellStyle name="Total 5 2" xfId="1371" xr:uid="{00000000-0005-0000-0000-000017080000}"/>
    <cellStyle name="Total 6" xfId="1006" xr:uid="{00000000-0005-0000-0000-000018080000}"/>
    <cellStyle name="Total 6 2" xfId="1372" xr:uid="{00000000-0005-0000-0000-000019080000}"/>
    <cellStyle name="Total 7" xfId="1007" xr:uid="{00000000-0005-0000-0000-00001A080000}"/>
    <cellStyle name="Total 7 2" xfId="1373" xr:uid="{00000000-0005-0000-0000-00001B080000}"/>
    <cellStyle name="Total 8" xfId="1008" xr:uid="{00000000-0005-0000-0000-00001C080000}"/>
    <cellStyle name="Total 8 2" xfId="1374" xr:uid="{00000000-0005-0000-0000-00001D080000}"/>
    <cellStyle name="Total 9" xfId="1009" xr:uid="{00000000-0005-0000-0000-00001E080000}"/>
    <cellStyle name="Total 9 2" xfId="1375" xr:uid="{00000000-0005-0000-0000-00001F080000}"/>
    <cellStyle name="Warning Text" xfId="14" builtinId="11" customBuiltin="1"/>
    <cellStyle name="Warning Text 10" xfId="1010" xr:uid="{00000000-0005-0000-0000-000021080000}"/>
    <cellStyle name="Warning Text 10 2" xfId="1376" xr:uid="{00000000-0005-0000-0000-000022080000}"/>
    <cellStyle name="Warning Text 11" xfId="1011" xr:uid="{00000000-0005-0000-0000-000023080000}"/>
    <cellStyle name="Warning Text 11 2" xfId="1012" xr:uid="{00000000-0005-0000-0000-000024080000}"/>
    <cellStyle name="Warning Text 12" xfId="1013" xr:uid="{00000000-0005-0000-0000-000025080000}"/>
    <cellStyle name="Warning Text 12 2" xfId="1014" xr:uid="{00000000-0005-0000-0000-000026080000}"/>
    <cellStyle name="Warning Text 13" xfId="1015" xr:uid="{00000000-0005-0000-0000-000027080000}"/>
    <cellStyle name="Warning Text 13 2" xfId="1016" xr:uid="{00000000-0005-0000-0000-000028080000}"/>
    <cellStyle name="Warning Text 14" xfId="1017" xr:uid="{00000000-0005-0000-0000-000029080000}"/>
    <cellStyle name="Warning Text 14 2" xfId="1018" xr:uid="{00000000-0005-0000-0000-00002A080000}"/>
    <cellStyle name="Warning Text 15" xfId="1019" xr:uid="{00000000-0005-0000-0000-00002B080000}"/>
    <cellStyle name="Warning Text 15 2" xfId="1020" xr:uid="{00000000-0005-0000-0000-00002C080000}"/>
    <cellStyle name="Warning Text 16" xfId="1021" xr:uid="{00000000-0005-0000-0000-00002D080000}"/>
    <cellStyle name="Warning Text 16 2" xfId="1022" xr:uid="{00000000-0005-0000-0000-00002E080000}"/>
    <cellStyle name="Warning Text 17" xfId="1023" xr:uid="{00000000-0005-0000-0000-00002F080000}"/>
    <cellStyle name="Warning Text 17 2" xfId="1024" xr:uid="{00000000-0005-0000-0000-000030080000}"/>
    <cellStyle name="Warning Text 18" xfId="1025" xr:uid="{00000000-0005-0000-0000-000031080000}"/>
    <cellStyle name="Warning Text 19" xfId="1652" xr:uid="{00000000-0005-0000-0000-000032080000}"/>
    <cellStyle name="Warning Text 2" xfId="54" xr:uid="{00000000-0005-0000-0000-000033080000}"/>
    <cellStyle name="Warning Text 2 2" xfId="1377" xr:uid="{00000000-0005-0000-0000-000034080000}"/>
    <cellStyle name="Warning Text 2 3" xfId="1026" xr:uid="{00000000-0005-0000-0000-000035080000}"/>
    <cellStyle name="Warning Text 20" xfId="1880" xr:uid="{00000000-0005-0000-0000-000036080000}"/>
    <cellStyle name="Warning Text 3" xfId="1027" xr:uid="{00000000-0005-0000-0000-000037080000}"/>
    <cellStyle name="Warning Text 3 2" xfId="1378" xr:uid="{00000000-0005-0000-0000-000038080000}"/>
    <cellStyle name="Warning Text 4" xfId="1028" xr:uid="{00000000-0005-0000-0000-000039080000}"/>
    <cellStyle name="Warning Text 4 2" xfId="1379" xr:uid="{00000000-0005-0000-0000-00003A080000}"/>
    <cellStyle name="Warning Text 5" xfId="1029" xr:uid="{00000000-0005-0000-0000-00003B080000}"/>
    <cellStyle name="Warning Text 5 2" xfId="1380" xr:uid="{00000000-0005-0000-0000-00003C080000}"/>
    <cellStyle name="Warning Text 6" xfId="1030" xr:uid="{00000000-0005-0000-0000-00003D080000}"/>
    <cellStyle name="Warning Text 6 2" xfId="1381" xr:uid="{00000000-0005-0000-0000-00003E080000}"/>
    <cellStyle name="Warning Text 7" xfId="1031" xr:uid="{00000000-0005-0000-0000-00003F080000}"/>
    <cellStyle name="Warning Text 7 2" xfId="1382" xr:uid="{00000000-0005-0000-0000-000040080000}"/>
    <cellStyle name="Warning Text 8" xfId="1032" xr:uid="{00000000-0005-0000-0000-000041080000}"/>
    <cellStyle name="Warning Text 8 2" xfId="1383" xr:uid="{00000000-0005-0000-0000-000042080000}"/>
    <cellStyle name="Warning Text 9" xfId="1033" xr:uid="{00000000-0005-0000-0000-000043080000}"/>
    <cellStyle name="Warning Text 9 2" xfId="1384" xr:uid="{00000000-0005-0000-0000-0000440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9"/>
  <sheetViews>
    <sheetView tabSelected="1" zoomScale="80" zoomScaleNormal="80" zoomScaleSheetLayoutView="70" workbookViewId="0">
      <pane ySplit="1" topLeftCell="A2" activePane="bottomLeft" state="frozenSplit"/>
      <selection pane="bottomLeft" activeCell="D2" sqref="D2"/>
    </sheetView>
  </sheetViews>
  <sheetFormatPr defaultRowHeight="15" x14ac:dyDescent="0.25"/>
  <cols>
    <col min="2" max="2" width="35" customWidth="1"/>
    <col min="3" max="3" width="42.85546875" customWidth="1"/>
    <col min="4" max="4" width="26.5703125" customWidth="1"/>
    <col min="5" max="5" width="22.85546875" customWidth="1"/>
    <col min="6" max="6" width="22.28515625" customWidth="1"/>
    <col min="7" max="7" width="3.85546875" customWidth="1"/>
    <col min="8" max="8" width="22.140625" customWidth="1"/>
    <col min="9" max="9" width="20" customWidth="1"/>
    <col min="10" max="10" width="18.5703125" customWidth="1"/>
    <col min="11" max="11" width="17.7109375" customWidth="1"/>
  </cols>
  <sheetData>
    <row r="1" spans="1:10" ht="27.75" customHeight="1" x14ac:dyDescent="0.25">
      <c r="A1" s="93" t="s">
        <v>0</v>
      </c>
      <c r="B1" s="93"/>
      <c r="C1" s="93"/>
      <c r="D1" s="93"/>
      <c r="E1" s="93"/>
      <c r="F1" s="93"/>
    </row>
    <row r="2" spans="1:10" ht="56.25" customHeight="1" thickBot="1" x14ac:dyDescent="0.3">
      <c r="A2" s="54"/>
      <c r="B2" s="54"/>
      <c r="C2" s="54"/>
      <c r="D2" s="54"/>
      <c r="E2" s="54"/>
      <c r="F2" s="54"/>
      <c r="H2" s="74" t="s">
        <v>1</v>
      </c>
      <c r="I2" s="74" t="s">
        <v>2</v>
      </c>
      <c r="J2" s="74" t="s">
        <v>3</v>
      </c>
    </row>
    <row r="3" spans="1:10" x14ac:dyDescent="0.25">
      <c r="A3" s="3" t="s">
        <v>4</v>
      </c>
      <c r="B3" s="3"/>
      <c r="C3" s="3"/>
      <c r="D3" s="3"/>
      <c r="E3" s="4"/>
      <c r="F3" s="22"/>
      <c r="G3" s="14"/>
    </row>
    <row r="4" spans="1:10" ht="35.1" customHeight="1" x14ac:dyDescent="0.25">
      <c r="A4" s="97" t="s">
        <v>79</v>
      </c>
      <c r="B4" s="97"/>
      <c r="C4" s="97"/>
      <c r="D4" s="97"/>
      <c r="E4" s="97"/>
      <c r="F4" s="76">
        <v>1219334.5270213215</v>
      </c>
      <c r="H4" s="12" t="s">
        <v>5</v>
      </c>
      <c r="I4" s="12"/>
      <c r="J4" s="49" t="s">
        <v>6</v>
      </c>
    </row>
    <row r="5" spans="1:10" ht="15.75" customHeight="1" x14ac:dyDescent="0.25">
      <c r="A5" s="94" t="s">
        <v>7</v>
      </c>
      <c r="B5" s="94"/>
      <c r="C5" s="94"/>
      <c r="D5" s="94"/>
      <c r="E5" s="94"/>
      <c r="F5" s="77">
        <v>4459000</v>
      </c>
      <c r="H5" s="55"/>
      <c r="I5" s="55" t="s">
        <v>5</v>
      </c>
      <c r="J5" s="56" t="s">
        <v>8</v>
      </c>
    </row>
    <row r="6" spans="1:10" ht="19.5" customHeight="1" x14ac:dyDescent="0.25">
      <c r="A6" s="94" t="s">
        <v>9</v>
      </c>
      <c r="B6" s="94"/>
      <c r="C6" s="94"/>
      <c r="D6" s="94"/>
      <c r="E6" s="94"/>
      <c r="F6" s="78">
        <v>1784630.5305879842</v>
      </c>
      <c r="H6" s="72"/>
      <c r="I6" s="72"/>
      <c r="J6" s="73"/>
    </row>
    <row r="7" spans="1:10" ht="79.5" customHeight="1" x14ac:dyDescent="0.25">
      <c r="A7" s="79"/>
      <c r="B7" s="95" t="s">
        <v>74</v>
      </c>
      <c r="C7" s="95"/>
      <c r="D7" s="95"/>
      <c r="E7" s="80">
        <v>853518.9494116446</v>
      </c>
      <c r="F7" s="81"/>
      <c r="H7" s="60" t="s">
        <v>5</v>
      </c>
      <c r="I7" s="60"/>
      <c r="J7" s="61" t="s">
        <v>10</v>
      </c>
    </row>
    <row r="8" spans="1:10" ht="81" customHeight="1" x14ac:dyDescent="0.25">
      <c r="A8" s="82"/>
      <c r="B8" s="94" t="s">
        <v>75</v>
      </c>
      <c r="C8" s="94"/>
      <c r="D8" s="94"/>
      <c r="E8" s="83">
        <v>931111.58117633953</v>
      </c>
      <c r="F8" s="84"/>
      <c r="H8" s="12" t="s">
        <v>5</v>
      </c>
      <c r="I8" s="12"/>
      <c r="J8" s="49" t="s">
        <v>11</v>
      </c>
    </row>
    <row r="9" spans="1:10" ht="19.5" customHeight="1" x14ac:dyDescent="0.25">
      <c r="A9" s="96" t="s">
        <v>76</v>
      </c>
      <c r="B9" s="96"/>
      <c r="C9" s="96"/>
      <c r="D9" s="96"/>
      <c r="E9" s="96"/>
      <c r="F9" s="78">
        <f>575532-575532+352185</f>
        <v>352185</v>
      </c>
      <c r="H9" s="12"/>
      <c r="I9" s="12"/>
      <c r="J9" s="49"/>
    </row>
    <row r="10" spans="1:10" ht="19.5" customHeight="1" x14ac:dyDescent="0.25">
      <c r="A10" s="96" t="s">
        <v>12</v>
      </c>
      <c r="B10" s="96"/>
      <c r="C10" s="96"/>
      <c r="D10" s="96"/>
      <c r="E10" s="96"/>
      <c r="F10" s="78">
        <v>68808</v>
      </c>
      <c r="H10" s="12"/>
      <c r="I10" s="12"/>
      <c r="J10" s="49"/>
    </row>
    <row r="11" spans="1:10" ht="19.5" customHeight="1" x14ac:dyDescent="0.25">
      <c r="A11" s="96" t="s">
        <v>13</v>
      </c>
      <c r="B11" s="96"/>
      <c r="C11" s="96"/>
      <c r="D11" s="96"/>
      <c r="E11" s="96"/>
      <c r="F11" s="78">
        <v>1460140</v>
      </c>
      <c r="H11" s="12"/>
      <c r="I11" s="12" t="s">
        <v>5</v>
      </c>
      <c r="J11" s="49"/>
    </row>
    <row r="12" spans="1:10" ht="19.5" customHeight="1" x14ac:dyDescent="0.25">
      <c r="A12" s="96" t="s">
        <v>14</v>
      </c>
      <c r="B12" s="96"/>
      <c r="C12" s="96"/>
      <c r="D12" s="96"/>
      <c r="E12" s="96"/>
      <c r="F12" s="85">
        <v>115118.97</v>
      </c>
      <c r="H12" s="12"/>
      <c r="I12" s="12"/>
      <c r="J12" s="49"/>
    </row>
    <row r="13" spans="1:10" ht="9" customHeight="1" x14ac:dyDescent="0.25">
      <c r="E13" s="6"/>
      <c r="J13" s="59"/>
    </row>
    <row r="14" spans="1:10" ht="9.75" customHeight="1" x14ac:dyDescent="0.25">
      <c r="A14" s="5"/>
      <c r="B14" s="5"/>
      <c r="C14" s="5"/>
      <c r="E14" s="5"/>
      <c r="F14" s="11"/>
      <c r="J14" s="59"/>
    </row>
    <row r="15" spans="1:10" x14ac:dyDescent="0.25">
      <c r="A15" s="3" t="s">
        <v>15</v>
      </c>
      <c r="B15" s="3"/>
      <c r="C15" s="3"/>
      <c r="D15" s="3"/>
      <c r="E15" s="3"/>
      <c r="F15" s="7"/>
      <c r="J15" s="59"/>
    </row>
    <row r="16" spans="1:10" s="1" customFormat="1" ht="21" customHeight="1" x14ac:dyDescent="0.25">
      <c r="A16" s="90" t="s">
        <v>16</v>
      </c>
      <c r="B16" s="90"/>
      <c r="C16" s="90"/>
      <c r="D16" s="90"/>
      <c r="E16" s="27">
        <f>SUM(D17:D26)</f>
        <v>7646294</v>
      </c>
      <c r="F16" s="17"/>
      <c r="G16" s="16"/>
      <c r="H16" s="68"/>
      <c r="I16" s="68"/>
      <c r="J16" s="69"/>
    </row>
    <row r="17" spans="1:10" s="1" customFormat="1" ht="63" customHeight="1" x14ac:dyDescent="0.25">
      <c r="A17" s="28"/>
      <c r="B17" s="98" t="s">
        <v>17</v>
      </c>
      <c r="C17" s="98"/>
      <c r="D17" s="29">
        <v>1593000</v>
      </c>
      <c r="E17" s="30"/>
      <c r="F17" s="24"/>
      <c r="H17" s="57" t="s">
        <v>5</v>
      </c>
      <c r="I17" s="57"/>
      <c r="J17" s="58" t="s">
        <v>18</v>
      </c>
    </row>
    <row r="18" spans="1:10" s="1" customFormat="1" ht="42.75" customHeight="1" x14ac:dyDescent="0.25">
      <c r="A18" s="28"/>
      <c r="B18" s="98" t="s">
        <v>19</v>
      </c>
      <c r="C18" s="98"/>
      <c r="D18" s="29">
        <v>1147000</v>
      </c>
      <c r="E18" s="30"/>
      <c r="F18" s="8"/>
      <c r="H18" s="50" t="s">
        <v>5</v>
      </c>
      <c r="I18" s="50"/>
      <c r="J18" s="51" t="s">
        <v>20</v>
      </c>
    </row>
    <row r="19" spans="1:10" s="1" customFormat="1" ht="42.75" customHeight="1" x14ac:dyDescent="0.25">
      <c r="A19" s="28"/>
      <c r="B19" s="98" t="s">
        <v>77</v>
      </c>
      <c r="C19" s="98"/>
      <c r="D19" s="29">
        <v>1151000</v>
      </c>
      <c r="E19" s="30"/>
      <c r="F19" s="8"/>
      <c r="H19" s="50" t="s">
        <v>5</v>
      </c>
      <c r="I19" s="50"/>
      <c r="J19" s="51" t="s">
        <v>21</v>
      </c>
    </row>
    <row r="20" spans="1:10" s="1" customFormat="1" ht="42.75" customHeight="1" x14ac:dyDescent="0.25">
      <c r="A20" s="28"/>
      <c r="B20" s="98" t="s">
        <v>22</v>
      </c>
      <c r="C20" s="98"/>
      <c r="D20" s="29">
        <v>1700000</v>
      </c>
      <c r="E20" s="30"/>
      <c r="F20" s="8"/>
      <c r="H20" s="50" t="s">
        <v>5</v>
      </c>
      <c r="I20" s="50"/>
      <c r="J20" s="51" t="s">
        <v>23</v>
      </c>
    </row>
    <row r="21" spans="1:10" s="1" customFormat="1" ht="44.25" customHeight="1" x14ac:dyDescent="0.25">
      <c r="A21" s="28"/>
      <c r="B21" s="89" t="s">
        <v>24</v>
      </c>
      <c r="C21" s="89"/>
      <c r="D21" s="29">
        <v>550000</v>
      </c>
      <c r="E21" s="30"/>
      <c r="F21" s="8"/>
      <c r="H21" s="50" t="s">
        <v>5</v>
      </c>
      <c r="I21" s="50"/>
      <c r="J21" s="51" t="s">
        <v>10</v>
      </c>
    </row>
    <row r="22" spans="1:10" s="1" customFormat="1" ht="44.25" customHeight="1" x14ac:dyDescent="0.25">
      <c r="A22" s="28"/>
      <c r="B22" s="89" t="s">
        <v>25</v>
      </c>
      <c r="C22" s="89"/>
      <c r="D22" s="32">
        <v>300000</v>
      </c>
      <c r="E22" s="30"/>
      <c r="F22" s="8"/>
      <c r="H22" s="50"/>
      <c r="I22" s="50" t="s">
        <v>5</v>
      </c>
      <c r="J22" s="51" t="s">
        <v>10</v>
      </c>
    </row>
    <row r="23" spans="1:10" s="1" customFormat="1" ht="44.25" customHeight="1" x14ac:dyDescent="0.25">
      <c r="A23" s="28"/>
      <c r="B23" s="89" t="s">
        <v>78</v>
      </c>
      <c r="C23" s="89"/>
      <c r="D23" s="29">
        <v>650000</v>
      </c>
      <c r="E23" s="30"/>
      <c r="F23" s="8"/>
      <c r="H23" s="50" t="s">
        <v>5</v>
      </c>
      <c r="I23" s="50"/>
      <c r="J23" s="51" t="s">
        <v>18</v>
      </c>
    </row>
    <row r="24" spans="1:10" s="1" customFormat="1" ht="44.25" customHeight="1" x14ac:dyDescent="0.25">
      <c r="A24" s="31"/>
      <c r="B24" s="89" t="s">
        <v>26</v>
      </c>
      <c r="C24" s="89"/>
      <c r="D24" s="32">
        <f>358000-358000+269000</f>
        <v>269000</v>
      </c>
      <c r="E24" s="30"/>
      <c r="F24" s="8"/>
      <c r="H24" s="50" t="s">
        <v>5</v>
      </c>
      <c r="I24" s="50"/>
      <c r="J24" s="51" t="s">
        <v>27</v>
      </c>
    </row>
    <row r="25" spans="1:10" s="1" customFormat="1" ht="44.25" customHeight="1" x14ac:dyDescent="0.25">
      <c r="A25" s="31"/>
      <c r="B25" s="89" t="s">
        <v>28</v>
      </c>
      <c r="C25" s="89"/>
      <c r="D25" s="32">
        <v>160000</v>
      </c>
      <c r="E25" s="30"/>
      <c r="F25" s="8"/>
      <c r="H25" s="50" t="s">
        <v>5</v>
      </c>
      <c r="I25" s="50"/>
      <c r="J25" s="51" t="s">
        <v>18</v>
      </c>
    </row>
    <row r="26" spans="1:10" s="1" customFormat="1" ht="44.25" customHeight="1" x14ac:dyDescent="0.25">
      <c r="A26" s="31"/>
      <c r="B26" s="89" t="s">
        <v>29</v>
      </c>
      <c r="C26" s="89"/>
      <c r="D26" s="32">
        <v>126294</v>
      </c>
      <c r="E26" s="30"/>
      <c r="F26" s="8"/>
      <c r="G26" s="25"/>
      <c r="H26" s="62" t="s">
        <v>5</v>
      </c>
      <c r="I26" s="62"/>
      <c r="J26" s="63"/>
    </row>
    <row r="27" spans="1:10" s="1" customFormat="1" ht="30.75" customHeight="1" x14ac:dyDescent="0.25">
      <c r="A27" s="90" t="s">
        <v>30</v>
      </c>
      <c r="B27" s="90"/>
      <c r="C27" s="90"/>
      <c r="D27" s="90"/>
      <c r="E27" s="27">
        <f>SUM(D28:D34)</f>
        <v>3724000</v>
      </c>
      <c r="F27" s="23">
        <f>+E27-D32</f>
        <v>3239000</v>
      </c>
      <c r="H27" s="70"/>
      <c r="I27" s="70"/>
      <c r="J27" s="71"/>
    </row>
    <row r="28" spans="1:10" s="1" customFormat="1" ht="45" x14ac:dyDescent="0.25">
      <c r="A28" s="86"/>
      <c r="B28" s="98" t="s">
        <v>31</v>
      </c>
      <c r="C28" s="98"/>
      <c r="D28" s="29">
        <v>1125000</v>
      </c>
      <c r="E28" s="33"/>
      <c r="F28" s="8"/>
      <c r="H28" s="58" t="s">
        <v>32</v>
      </c>
      <c r="I28" s="57"/>
      <c r="J28" s="58" t="s">
        <v>18</v>
      </c>
    </row>
    <row r="29" spans="1:10" s="1" customFormat="1" x14ac:dyDescent="0.25">
      <c r="A29" s="31"/>
      <c r="B29" s="87" t="s">
        <v>33</v>
      </c>
      <c r="C29" s="87"/>
      <c r="D29" s="32">
        <v>800000</v>
      </c>
      <c r="E29" s="33"/>
      <c r="F29" s="8"/>
      <c r="H29" s="50" t="s">
        <v>5</v>
      </c>
      <c r="I29" s="50"/>
      <c r="J29" s="51" t="s">
        <v>10</v>
      </c>
    </row>
    <row r="30" spans="1:10" s="1" customFormat="1" x14ac:dyDescent="0.25">
      <c r="A30" s="31"/>
      <c r="B30" s="87" t="s">
        <v>34</v>
      </c>
      <c r="C30" s="87"/>
      <c r="D30" s="32">
        <v>733000</v>
      </c>
      <c r="E30" s="33"/>
      <c r="F30" s="8"/>
      <c r="H30" s="50" t="s">
        <v>5</v>
      </c>
      <c r="I30" s="50"/>
      <c r="J30" s="51" t="s">
        <v>10</v>
      </c>
    </row>
    <row r="31" spans="1:10" s="1" customFormat="1" x14ac:dyDescent="0.25">
      <c r="A31" s="31"/>
      <c r="B31" s="87" t="s">
        <v>35</v>
      </c>
      <c r="C31" s="87"/>
      <c r="D31" s="32">
        <v>111000</v>
      </c>
      <c r="E31" s="33"/>
      <c r="F31" s="8"/>
      <c r="H31" s="50" t="s">
        <v>5</v>
      </c>
      <c r="I31" s="50"/>
      <c r="J31" s="51" t="s">
        <v>10</v>
      </c>
    </row>
    <row r="32" spans="1:10" s="1" customFormat="1" x14ac:dyDescent="0.25">
      <c r="A32" s="31"/>
      <c r="B32" s="87" t="s">
        <v>36</v>
      </c>
      <c r="C32" s="87"/>
      <c r="D32" s="32">
        <v>485000</v>
      </c>
      <c r="E32" s="33"/>
      <c r="F32" s="8"/>
      <c r="H32" s="50"/>
      <c r="I32" s="50" t="s">
        <v>5</v>
      </c>
      <c r="J32" s="51" t="s">
        <v>10</v>
      </c>
    </row>
    <row r="33" spans="1:10" s="1" customFormat="1" x14ac:dyDescent="0.25">
      <c r="A33" s="34"/>
      <c r="B33" s="87" t="s">
        <v>37</v>
      </c>
      <c r="C33" s="87"/>
      <c r="D33" s="35">
        <v>210000</v>
      </c>
      <c r="E33" s="33"/>
      <c r="F33" s="8"/>
      <c r="H33" s="50" t="s">
        <v>5</v>
      </c>
      <c r="I33" s="50"/>
      <c r="J33" s="51" t="s">
        <v>10</v>
      </c>
    </row>
    <row r="34" spans="1:10" s="1" customFormat="1" ht="15" customHeight="1" x14ac:dyDescent="0.25">
      <c r="A34" s="34"/>
      <c r="B34" s="87" t="s">
        <v>38</v>
      </c>
      <c r="C34" s="87"/>
      <c r="D34" s="35">
        <v>260000</v>
      </c>
      <c r="E34" s="33"/>
      <c r="F34" s="8"/>
      <c r="H34" s="62"/>
      <c r="I34" s="62"/>
      <c r="J34" s="63"/>
    </row>
    <row r="35" spans="1:10" s="1" customFormat="1" ht="15" customHeight="1" x14ac:dyDescent="0.25">
      <c r="A35" s="90" t="s">
        <v>39</v>
      </c>
      <c r="B35" s="90"/>
      <c r="C35" s="90"/>
      <c r="D35" s="90"/>
      <c r="E35" s="27">
        <f>D36</f>
        <v>-5000000</v>
      </c>
      <c r="F35" s="23"/>
      <c r="H35" s="70"/>
      <c r="I35" s="70"/>
      <c r="J35" s="71"/>
    </row>
    <row r="36" spans="1:10" s="1" customFormat="1" ht="15" customHeight="1" x14ac:dyDescent="0.25">
      <c r="A36" s="53"/>
      <c r="B36" s="91" t="s">
        <v>40</v>
      </c>
      <c r="C36" s="92"/>
      <c r="D36" s="35">
        <v>-5000000</v>
      </c>
      <c r="E36" s="33"/>
      <c r="F36" s="8"/>
      <c r="H36" s="57" t="s">
        <v>5</v>
      </c>
      <c r="I36" s="57"/>
      <c r="J36" s="58" t="s">
        <v>20</v>
      </c>
    </row>
    <row r="37" spans="1:10" s="1" customFormat="1" ht="52.5" customHeight="1" x14ac:dyDescent="0.25">
      <c r="A37" s="90" t="s">
        <v>41</v>
      </c>
      <c r="B37" s="90"/>
      <c r="C37" s="90"/>
      <c r="D37" s="90"/>
      <c r="E37" s="27">
        <v>2526000</v>
      </c>
      <c r="F37" s="21"/>
      <c r="H37" s="50"/>
      <c r="I37" s="50" t="s">
        <v>5</v>
      </c>
      <c r="J37" s="51" t="s">
        <v>10</v>
      </c>
    </row>
    <row r="38" spans="1:10" s="1" customFormat="1" ht="20.25" customHeight="1" x14ac:dyDescent="0.25">
      <c r="A38" s="90" t="s">
        <v>42</v>
      </c>
      <c r="B38" s="90"/>
      <c r="C38" s="90"/>
      <c r="D38" s="90"/>
      <c r="E38" s="27">
        <v>2336000</v>
      </c>
      <c r="H38" s="50" t="s">
        <v>5</v>
      </c>
      <c r="I38" s="50"/>
      <c r="J38" s="51" t="s">
        <v>10</v>
      </c>
    </row>
    <row r="39" spans="1:10" s="1" customFormat="1" ht="20.25" customHeight="1" x14ac:dyDescent="0.25">
      <c r="A39" s="90" t="s">
        <v>43</v>
      </c>
      <c r="B39" s="90"/>
      <c r="C39" s="90"/>
      <c r="D39" s="90"/>
      <c r="E39" s="27">
        <v>1635200</v>
      </c>
      <c r="H39" s="50" t="s">
        <v>5</v>
      </c>
      <c r="I39" s="50"/>
      <c r="J39" s="51" t="s">
        <v>10</v>
      </c>
    </row>
    <row r="40" spans="1:10" s="1" customFormat="1" ht="20.25" customHeight="1" x14ac:dyDescent="0.25">
      <c r="A40" s="90" t="s">
        <v>44</v>
      </c>
      <c r="B40" s="90"/>
      <c r="C40" s="90"/>
      <c r="D40" s="90"/>
      <c r="E40" s="27">
        <v>1842000</v>
      </c>
      <c r="H40" s="50"/>
      <c r="I40" s="50" t="s">
        <v>5</v>
      </c>
      <c r="J40" s="51" t="s">
        <v>10</v>
      </c>
    </row>
    <row r="41" spans="1:10" ht="16.5" customHeight="1" x14ac:dyDescent="0.25">
      <c r="A41" s="36"/>
      <c r="B41" s="36"/>
      <c r="C41" s="36"/>
      <c r="D41" s="36"/>
      <c r="E41" s="26"/>
      <c r="J41" s="59"/>
    </row>
    <row r="42" spans="1:10" x14ac:dyDescent="0.25">
      <c r="A42" s="75" t="s">
        <v>45</v>
      </c>
      <c r="B42" s="37"/>
      <c r="C42" s="37"/>
      <c r="D42" s="37"/>
      <c r="E42" s="37"/>
      <c r="H42" s="66"/>
      <c r="I42" s="66"/>
      <c r="J42" s="67"/>
    </row>
    <row r="43" spans="1:10" s="1" customFormat="1" ht="23.25" customHeight="1" x14ac:dyDescent="0.25">
      <c r="A43" s="88" t="s">
        <v>46</v>
      </c>
      <c r="B43" s="88"/>
      <c r="C43" s="88"/>
      <c r="D43" s="38"/>
      <c r="E43" s="39">
        <v>15752865</v>
      </c>
      <c r="H43" s="57" t="s">
        <v>5</v>
      </c>
      <c r="I43" s="57"/>
      <c r="J43" s="58" t="s">
        <v>10</v>
      </c>
    </row>
    <row r="44" spans="1:10" s="1" customFormat="1" ht="29.25" customHeight="1" x14ac:dyDescent="0.25">
      <c r="A44" s="88" t="s">
        <v>47</v>
      </c>
      <c r="B44" s="88"/>
      <c r="C44" s="88"/>
      <c r="D44" s="38"/>
      <c r="E44" s="39">
        <f>273000+125000</f>
        <v>398000</v>
      </c>
      <c r="H44" s="50"/>
      <c r="I44" s="50"/>
      <c r="J44" s="51" t="s">
        <v>10</v>
      </c>
    </row>
    <row r="45" spans="1:10" s="1" customFormat="1" ht="30.75" customHeight="1" x14ac:dyDescent="0.25">
      <c r="A45" s="88" t="s">
        <v>48</v>
      </c>
      <c r="B45" s="88"/>
      <c r="C45" s="88"/>
      <c r="D45" s="38"/>
      <c r="E45" s="39">
        <f>60000+90000</f>
        <v>150000</v>
      </c>
      <c r="H45" s="50"/>
      <c r="I45" s="50"/>
      <c r="J45" s="51" t="s">
        <v>10</v>
      </c>
    </row>
    <row r="46" spans="1:10" x14ac:dyDescent="0.25">
      <c r="A46" s="88" t="s">
        <v>73</v>
      </c>
      <c r="B46" s="88"/>
      <c r="C46" s="88"/>
      <c r="D46" s="40"/>
      <c r="E46" s="39">
        <v>226972</v>
      </c>
      <c r="F46" s="9"/>
      <c r="H46" s="55"/>
      <c r="I46" s="55"/>
      <c r="J46" s="56" t="s">
        <v>10</v>
      </c>
    </row>
    <row r="47" spans="1:10" x14ac:dyDescent="0.25">
      <c r="A47" s="103" t="s">
        <v>49</v>
      </c>
      <c r="B47" s="103"/>
      <c r="C47" s="103"/>
      <c r="D47" s="41"/>
      <c r="E47" s="42">
        <f>SUM(E43:E46)</f>
        <v>16527837</v>
      </c>
      <c r="F47" s="15"/>
      <c r="H47" s="64"/>
      <c r="I47" s="64"/>
      <c r="J47" s="65"/>
    </row>
    <row r="48" spans="1:10" ht="8.4499999999999993" customHeight="1" x14ac:dyDescent="0.25">
      <c r="A48" s="36"/>
      <c r="B48" s="36"/>
      <c r="C48" s="36"/>
      <c r="D48" s="36"/>
      <c r="E48" s="43"/>
      <c r="J48" s="59"/>
    </row>
    <row r="49" spans="1:10" x14ac:dyDescent="0.25">
      <c r="A49" s="3" t="s">
        <v>50</v>
      </c>
      <c r="B49" s="3"/>
      <c r="C49" s="3"/>
      <c r="D49" s="3"/>
      <c r="E49" s="18"/>
      <c r="H49" s="66"/>
      <c r="I49" s="66"/>
      <c r="J49" s="67"/>
    </row>
    <row r="50" spans="1:10" x14ac:dyDescent="0.25">
      <c r="A50" s="88" t="s">
        <v>51</v>
      </c>
      <c r="B50" s="88"/>
      <c r="C50" s="88"/>
      <c r="D50" s="10"/>
      <c r="E50" s="19">
        <v>564000</v>
      </c>
      <c r="H50" s="60" t="s">
        <v>5</v>
      </c>
      <c r="I50" s="60"/>
      <c r="J50" s="61" t="s">
        <v>21</v>
      </c>
    </row>
    <row r="51" spans="1:10" ht="29.25" customHeight="1" x14ac:dyDescent="0.25">
      <c r="A51" s="88" t="s">
        <v>52</v>
      </c>
      <c r="B51" s="88"/>
      <c r="C51" s="88"/>
      <c r="D51" s="10"/>
      <c r="E51" s="19">
        <v>450000</v>
      </c>
      <c r="H51" s="12" t="s">
        <v>5</v>
      </c>
      <c r="I51" s="12"/>
      <c r="J51" s="49" t="s">
        <v>53</v>
      </c>
    </row>
    <row r="52" spans="1:10" x14ac:dyDescent="0.25">
      <c r="A52" s="88" t="s">
        <v>54</v>
      </c>
      <c r="B52" s="88"/>
      <c r="C52" s="88"/>
      <c r="D52" s="10"/>
      <c r="E52" s="19">
        <f>775000+150000+175000+250000-600000</f>
        <v>750000</v>
      </c>
      <c r="H52" s="12" t="s">
        <v>5</v>
      </c>
      <c r="I52" s="12"/>
      <c r="J52" s="49" t="s">
        <v>10</v>
      </c>
    </row>
    <row r="53" spans="1:10" x14ac:dyDescent="0.25">
      <c r="A53" s="88" t="s">
        <v>55</v>
      </c>
      <c r="B53" s="88"/>
      <c r="C53" s="88"/>
      <c r="D53" s="44"/>
      <c r="E53" s="45">
        <v>58595</v>
      </c>
      <c r="H53" s="55"/>
      <c r="I53" s="55"/>
      <c r="J53" s="56"/>
    </row>
    <row r="54" spans="1:10" x14ac:dyDescent="0.25">
      <c r="A54" s="103" t="s">
        <v>56</v>
      </c>
      <c r="B54" s="103"/>
      <c r="C54" s="103"/>
      <c r="D54" s="41"/>
      <c r="E54" s="46">
        <f>SUM(E50:E53)</f>
        <v>1822595</v>
      </c>
      <c r="F54" s="2"/>
      <c r="H54" s="64"/>
      <c r="I54" s="64"/>
      <c r="J54" s="65"/>
    </row>
    <row r="55" spans="1:10" ht="7.5" customHeight="1" x14ac:dyDescent="0.25">
      <c r="A55" s="5"/>
      <c r="B55" s="5"/>
      <c r="C55" s="5"/>
      <c r="D55" s="5"/>
      <c r="E55" s="20"/>
      <c r="J55" s="59"/>
    </row>
    <row r="56" spans="1:10" x14ac:dyDescent="0.25">
      <c r="J56" s="59"/>
    </row>
    <row r="57" spans="1:10" x14ac:dyDescent="0.25">
      <c r="B57" s="99" t="s">
        <v>57</v>
      </c>
      <c r="C57" s="99"/>
      <c r="D57" s="99"/>
      <c r="E57" s="99"/>
      <c r="H57" s="66"/>
      <c r="I57" s="66"/>
      <c r="J57" s="67"/>
    </row>
    <row r="58" spans="1:10" ht="77.099999999999994" customHeight="1" x14ac:dyDescent="0.25">
      <c r="B58" s="102" t="s">
        <v>58</v>
      </c>
      <c r="C58" s="102"/>
      <c r="D58" s="12">
        <v>22</v>
      </c>
      <c r="E58" s="13">
        <f>+$E$7/$D$60*D58</f>
        <v>586794.2777205056</v>
      </c>
      <c r="H58" s="60" t="s">
        <v>5</v>
      </c>
      <c r="I58" s="60"/>
      <c r="J58" s="61" t="s">
        <v>10</v>
      </c>
    </row>
    <row r="59" spans="1:10" x14ac:dyDescent="0.25">
      <c r="B59" s="102" t="s">
        <v>59</v>
      </c>
      <c r="C59" s="102"/>
      <c r="D59" s="12">
        <v>10</v>
      </c>
      <c r="E59" s="13">
        <f>+$E$7/$D$60*D59</f>
        <v>266724.67169113894</v>
      </c>
      <c r="H59" s="55" t="s">
        <v>5</v>
      </c>
      <c r="I59" s="55"/>
      <c r="J59" s="56" t="s">
        <v>10</v>
      </c>
    </row>
    <row r="60" spans="1:10" x14ac:dyDescent="0.25">
      <c r="B60" s="100" t="s">
        <v>60</v>
      </c>
      <c r="C60" s="101"/>
      <c r="D60" s="12">
        <f>SUM(D58:D59)</f>
        <v>32</v>
      </c>
      <c r="E60" s="48">
        <f>SUM(E58:E59)</f>
        <v>853518.9494116446</v>
      </c>
      <c r="H60" s="64"/>
      <c r="I60" s="64"/>
      <c r="J60" s="65"/>
    </row>
    <row r="61" spans="1:10" x14ac:dyDescent="0.25">
      <c r="J61" s="59"/>
    </row>
    <row r="62" spans="1:10" x14ac:dyDescent="0.25">
      <c r="J62" s="59"/>
    </row>
    <row r="63" spans="1:10" x14ac:dyDescent="0.25">
      <c r="B63" s="99" t="s">
        <v>61</v>
      </c>
      <c r="C63" s="99"/>
      <c r="D63" s="99"/>
      <c r="E63" s="99"/>
      <c r="H63" s="66"/>
      <c r="I63" s="66"/>
      <c r="J63" s="67"/>
    </row>
    <row r="64" spans="1:10" x14ac:dyDescent="0.25">
      <c r="B64" s="102" t="s">
        <v>62</v>
      </c>
      <c r="C64" s="102"/>
      <c r="D64" s="12">
        <v>3</v>
      </c>
      <c r="E64" s="13">
        <f>+$E$8/$D$69*D64</f>
        <v>73508.809040237335</v>
      </c>
      <c r="H64" s="60" t="s">
        <v>5</v>
      </c>
      <c r="I64" s="60"/>
      <c r="J64" s="61" t="s">
        <v>21</v>
      </c>
    </row>
    <row r="65" spans="2:10" x14ac:dyDescent="0.25">
      <c r="B65" s="102" t="s">
        <v>63</v>
      </c>
      <c r="C65" s="102"/>
      <c r="D65" s="12">
        <v>4</v>
      </c>
      <c r="E65" s="13">
        <f>+$E$8/$D$69*D65</f>
        <v>98011.745386983108</v>
      </c>
      <c r="H65" s="12" t="s">
        <v>5</v>
      </c>
      <c r="I65" s="12"/>
      <c r="J65" s="49" t="s">
        <v>10</v>
      </c>
    </row>
    <row r="66" spans="2:10" x14ac:dyDescent="0.25">
      <c r="B66" s="102" t="s">
        <v>64</v>
      </c>
      <c r="C66" s="102"/>
      <c r="D66" s="12">
        <v>9</v>
      </c>
      <c r="E66" s="13">
        <f>+$E$8/$D$69*D66</f>
        <v>220526.427120712</v>
      </c>
      <c r="H66" s="12" t="s">
        <v>5</v>
      </c>
      <c r="I66" s="12"/>
      <c r="J66" s="49" t="s">
        <v>27</v>
      </c>
    </row>
    <row r="67" spans="2:10" ht="29.1" customHeight="1" x14ac:dyDescent="0.25">
      <c r="B67" s="102" t="s">
        <v>65</v>
      </c>
      <c r="C67" s="102"/>
      <c r="D67" s="12">
        <v>7</v>
      </c>
      <c r="E67" s="13">
        <f>+$E$8/$D$69*D67</f>
        <v>171520.55442722043</v>
      </c>
      <c r="H67" s="12" t="s">
        <v>5</v>
      </c>
      <c r="I67" s="12"/>
      <c r="J67" s="49" t="s">
        <v>66</v>
      </c>
    </row>
    <row r="68" spans="2:10" ht="30.6" customHeight="1" x14ac:dyDescent="0.25">
      <c r="B68" s="102" t="s">
        <v>67</v>
      </c>
      <c r="C68" s="102"/>
      <c r="D68" s="12">
        <v>15</v>
      </c>
      <c r="E68" s="13">
        <f>+$E$8/$D$69*D68</f>
        <v>367544.04520118667</v>
      </c>
      <c r="H68" s="12" t="s">
        <v>5</v>
      </c>
      <c r="I68" s="12"/>
      <c r="J68" s="49" t="s">
        <v>68</v>
      </c>
    </row>
    <row r="69" spans="2:10" x14ac:dyDescent="0.25">
      <c r="B69" s="100" t="s">
        <v>60</v>
      </c>
      <c r="C69" s="101"/>
      <c r="D69" s="12">
        <f>SUM(D64:D68)</f>
        <v>38</v>
      </c>
      <c r="E69" s="48">
        <f>SUM(E64:E68)</f>
        <v>931111.58117633953</v>
      </c>
    </row>
    <row r="72" spans="2:10" x14ac:dyDescent="0.25">
      <c r="C72" s="3"/>
      <c r="D72" s="3">
        <v>2024</v>
      </c>
      <c r="E72" s="3">
        <f>+D72+1</f>
        <v>2025</v>
      </c>
      <c r="F72" s="3">
        <f>+E72+1</f>
        <v>2026</v>
      </c>
      <c r="H72" s="3">
        <f>+D72</f>
        <v>2024</v>
      </c>
      <c r="I72" s="3">
        <f>+E72</f>
        <v>2025</v>
      </c>
      <c r="J72" s="3">
        <f>+F72</f>
        <v>2026</v>
      </c>
    </row>
    <row r="73" spans="2:10" x14ac:dyDescent="0.25">
      <c r="C73" s="12"/>
      <c r="D73" s="12"/>
      <c r="E73" s="12"/>
      <c r="F73" s="12"/>
      <c r="H73" s="12"/>
      <c r="I73" s="12"/>
      <c r="J73" s="12"/>
    </row>
    <row r="74" spans="2:10" x14ac:dyDescent="0.25">
      <c r="C74" s="47" t="s">
        <v>69</v>
      </c>
      <c r="D74" s="48">
        <f>+E58</f>
        <v>586794.2777205056</v>
      </c>
      <c r="E74" s="48">
        <f>+$D74*5</f>
        <v>2933971.3886025278</v>
      </c>
      <c r="F74" s="48">
        <f>+$D74*8</f>
        <v>4694354.2217640448</v>
      </c>
      <c r="H74" s="52">
        <f t="shared" ref="H74:J76" si="0">ROUND(+D74/D$78,3)</f>
        <v>0.61699999999999999</v>
      </c>
      <c r="I74" s="52">
        <f t="shared" si="0"/>
        <v>0.66800000000000004</v>
      </c>
      <c r="J74" s="52">
        <f t="shared" si="0"/>
        <v>0.76300000000000001</v>
      </c>
    </row>
    <row r="75" spans="2:10" x14ac:dyDescent="0.25">
      <c r="C75" s="47" t="s">
        <v>70</v>
      </c>
      <c r="D75" s="48">
        <f>+E59</f>
        <v>266724.67169113894</v>
      </c>
      <c r="E75" s="48">
        <f>+$D75*4</f>
        <v>1066898.6867645558</v>
      </c>
      <c r="F75" s="48">
        <f>+E75</f>
        <v>1066898.6867645558</v>
      </c>
      <c r="H75" s="52">
        <f t="shared" si="0"/>
        <v>0.28000000000000003</v>
      </c>
      <c r="I75" s="52">
        <f t="shared" si="0"/>
        <v>0.24299999999999999</v>
      </c>
      <c r="J75" s="52">
        <f t="shared" si="0"/>
        <v>0.17299999999999999</v>
      </c>
    </row>
    <row r="76" spans="2:10" x14ac:dyDescent="0.25">
      <c r="C76" s="47" t="s">
        <v>71</v>
      </c>
      <c r="D76" s="48">
        <f>+E65</f>
        <v>98011.745386983108</v>
      </c>
      <c r="E76" s="48">
        <f>+$D76*4</f>
        <v>392046.98154793243</v>
      </c>
      <c r="F76" s="48">
        <f>+E76</f>
        <v>392046.98154793243</v>
      </c>
      <c r="H76" s="52">
        <f t="shared" si="0"/>
        <v>0.10299999999999999</v>
      </c>
      <c r="I76" s="52">
        <f t="shared" si="0"/>
        <v>8.8999999999999996E-2</v>
      </c>
      <c r="J76" s="52">
        <f t="shared" si="0"/>
        <v>6.4000000000000001E-2</v>
      </c>
    </row>
    <row r="77" spans="2:10" x14ac:dyDescent="0.25">
      <c r="C77" s="47"/>
      <c r="D77" s="12"/>
      <c r="E77" s="12"/>
      <c r="F77" s="12"/>
      <c r="H77" s="12"/>
      <c r="I77" s="12"/>
      <c r="J77" s="12"/>
    </row>
    <row r="78" spans="2:10" x14ac:dyDescent="0.25">
      <c r="C78" s="47" t="s">
        <v>72</v>
      </c>
      <c r="D78" s="48">
        <f>SUM(D74:D77)</f>
        <v>951530.69479862775</v>
      </c>
      <c r="E78" s="48">
        <f>SUM(E74:E77)</f>
        <v>4392917.0569150159</v>
      </c>
      <c r="F78" s="48">
        <f>SUM(F74:F77)</f>
        <v>6153299.890076533</v>
      </c>
      <c r="H78" s="52">
        <f>SUM(H74:H77)</f>
        <v>1</v>
      </c>
      <c r="I78" s="52">
        <f>SUM(I74:I77)</f>
        <v>1</v>
      </c>
      <c r="J78" s="52">
        <f>SUM(J74:J77)</f>
        <v>1</v>
      </c>
    </row>
    <row r="79" spans="2:10" x14ac:dyDescent="0.25">
      <c r="C79" s="12"/>
      <c r="D79" s="12"/>
      <c r="E79" s="12"/>
      <c r="F79" s="12"/>
      <c r="H79" s="12"/>
      <c r="I79" s="12"/>
      <c r="J79" s="12"/>
    </row>
  </sheetData>
  <mergeCells count="56">
    <mergeCell ref="A47:C47"/>
    <mergeCell ref="A54:C54"/>
    <mergeCell ref="A50:C50"/>
    <mergeCell ref="A43:C43"/>
    <mergeCell ref="A51:C51"/>
    <mergeCell ref="A46:C46"/>
    <mergeCell ref="A52:C52"/>
    <mergeCell ref="B57:E57"/>
    <mergeCell ref="B69:C69"/>
    <mergeCell ref="B63:E63"/>
    <mergeCell ref="B68:C68"/>
    <mergeCell ref="B66:C66"/>
    <mergeCell ref="B67:C67"/>
    <mergeCell ref="B58:C58"/>
    <mergeCell ref="B59:C59"/>
    <mergeCell ref="B60:C60"/>
    <mergeCell ref="B64:C64"/>
    <mergeCell ref="B65:C65"/>
    <mergeCell ref="A16:D16"/>
    <mergeCell ref="B25:C25"/>
    <mergeCell ref="B30:C30"/>
    <mergeCell ref="B28:C28"/>
    <mergeCell ref="A27:D27"/>
    <mergeCell ref="B29:C29"/>
    <mergeCell ref="B26:C26"/>
    <mergeCell ref="B19:C19"/>
    <mergeCell ref="B17:C17"/>
    <mergeCell ref="B18:C18"/>
    <mergeCell ref="B20:C20"/>
    <mergeCell ref="B23:C23"/>
    <mergeCell ref="A1:F1"/>
    <mergeCell ref="A6:E6"/>
    <mergeCell ref="B7:D7"/>
    <mergeCell ref="B8:D8"/>
    <mergeCell ref="A12:E12"/>
    <mergeCell ref="A9:E9"/>
    <mergeCell ref="A11:E11"/>
    <mergeCell ref="A10:E10"/>
    <mergeCell ref="A4:E4"/>
    <mergeCell ref="A5:E5"/>
    <mergeCell ref="B31:C31"/>
    <mergeCell ref="A53:C53"/>
    <mergeCell ref="B22:C22"/>
    <mergeCell ref="B21:C21"/>
    <mergeCell ref="A45:C45"/>
    <mergeCell ref="A40:D40"/>
    <mergeCell ref="A38:D38"/>
    <mergeCell ref="B32:C32"/>
    <mergeCell ref="B34:C34"/>
    <mergeCell ref="A37:D37"/>
    <mergeCell ref="B24:C24"/>
    <mergeCell ref="B33:C33"/>
    <mergeCell ref="A44:C44"/>
    <mergeCell ref="B36:C36"/>
    <mergeCell ref="A35:D35"/>
    <mergeCell ref="A39:D39"/>
  </mergeCells>
  <phoneticPr fontId="58" type="noConversion"/>
  <pageMargins left="0.7" right="0.7" top="0.5" bottom="0.5" header="0.3" footer="0.3"/>
  <pageSetup scale="72" fitToHeight="0" orientation="landscape" r:id="rId1"/>
  <headerFooter>
    <oddFooter>&amp;L&amp;Z&amp;F&amp;RPage &amp;P of &amp;N</oddFooter>
  </headerFooter>
  <rowBreaks count="2" manualBreakCount="2">
    <brk id="12" max="6" man="1"/>
    <brk id="3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CAB6AAA0B93EA47AF19548F13D9AAD7" ma:contentTypeVersion="" ma:contentTypeDescription="Create a new document." ma:contentTypeScope="" ma:versionID="6bd7cbcd017f132abffac512c266737e">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F1B47F-E049-4A32-9DFB-84ED8B98CD10}">
  <ds:schemaRefs>
    <ds:schemaRef ds:uri="http://schemas.microsoft.com/sharepoint/v3/contenttype/forms"/>
  </ds:schemaRefs>
</ds:datastoreItem>
</file>

<file path=customXml/itemProps2.xml><?xml version="1.0" encoding="utf-8"?>
<ds:datastoreItem xmlns:ds="http://schemas.openxmlformats.org/officeDocument/2006/customXml" ds:itemID="{5EAEBECF-F0DC-4A64-9C7B-3C4BF83F570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08D96C2-C8BA-4780-81C2-EE9E439526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PA-III-22</vt:lpstr>
      <vt:lpstr>'PA-III-22'!Print_Area</vt:lpstr>
      <vt:lpstr>'PA-III-22'!Print_Titles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Jaclyn Rogers</dc:creator>
  <cp:keywords/>
  <dc:description/>
  <cp:lastModifiedBy>Merritt, Brian L.</cp:lastModifiedBy>
  <cp:revision/>
  <dcterms:created xsi:type="dcterms:W3CDTF">2016-12-05T16:26:23Z</dcterms:created>
  <dcterms:modified xsi:type="dcterms:W3CDTF">2023-03-06T22:20:59Z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0x0101006CAB6AAA0B93EA47AF19548F13D9AAD7</vt:lpwstr>
  </property>
</Properties>
</file>