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susan_lacour_phila_gov/Documents/Rate Cases/Rate Case 2023/Public Advocate Discovery Set II/PA-II-44 Payment Agreements/"/>
    </mc:Choice>
  </mc:AlternateContent>
  <xr:revisionPtr revIDLastSave="1" documentId="8_{F01C7611-6A22-4DC0-8BB3-F48B06C1D5DA}" xr6:coauthVersionLast="47" xr6:coauthVersionMax="47" xr10:uidLastSave="{D92020EC-B119-4B87-ACFD-1974582B8016}"/>
  <bookViews>
    <workbookView xWindow="1125" yWindow="525" windowWidth="24540" windowHeight="13740" xr2:uid="{9879DE09-EDFF-4D87-BFE5-F249F8E4A85C}"/>
  </bookViews>
  <sheets>
    <sheet name="PA-II-4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E57" i="1"/>
  <c r="F57" i="1"/>
  <c r="G57" i="1"/>
  <c r="E56" i="1"/>
  <c r="F56" i="1"/>
  <c r="G56" i="1"/>
  <c r="D56" i="1"/>
  <c r="D51" i="1"/>
  <c r="E51" i="1"/>
  <c r="F51" i="1"/>
  <c r="G51" i="1"/>
  <c r="E50" i="1"/>
  <c r="F50" i="1"/>
  <c r="G50" i="1"/>
  <c r="D50" i="1"/>
  <c r="G46" i="1"/>
  <c r="F46" i="1"/>
  <c r="E46" i="1"/>
  <c r="D46" i="1"/>
  <c r="G39" i="1"/>
  <c r="F39" i="1"/>
  <c r="E39" i="1"/>
  <c r="D39" i="1"/>
  <c r="G32" i="1"/>
  <c r="F32" i="1"/>
  <c r="E32" i="1"/>
  <c r="D32" i="1"/>
  <c r="E25" i="1"/>
  <c r="F25" i="1"/>
  <c r="G25" i="1"/>
  <c r="D25" i="1"/>
  <c r="G18" i="1"/>
  <c r="F18" i="1"/>
  <c r="E18" i="1"/>
  <c r="D18" i="1"/>
  <c r="E11" i="1"/>
  <c r="F11" i="1"/>
  <c r="G11" i="1"/>
  <c r="D11" i="1"/>
</calcChain>
</file>

<file path=xl/sharedStrings.xml><?xml version="1.0" encoding="utf-8"?>
<sst xmlns="http://schemas.openxmlformats.org/spreadsheetml/2006/main" count="73" uniqueCount="21">
  <si>
    <t>PA-II-44</t>
  </si>
  <si>
    <t xml:space="preserve">Reference: Statement 5 (pages 4 – 5):  In an active Excel spreadsheet, please provide by month for Fiscal Years 2020, 2021, 2022, and 2023 (YTD): 
a.	The number of active standard payment agreements; 
b.	The number of new standard payment agreements; 
c.	The number of active extended payment agreements; 
d.	The number of new extended payment agreements; 
e.	The total dollars of arrears subject to an active standard payment agreement; 
f.	The total dollars of arrears subject to an extended payment agreement; 
g.	The average dollars of arrears of accounts on active standard payment agreements;
h.	The average dollars of arrears of accounts on active extended payment agreements. </t>
  </si>
  <si>
    <t>Payment Agreements: FY20, FY21, FY22, FY23 As of 12.31.2022</t>
  </si>
  <si>
    <t>a. The number of active standard payment agreements; (As of the end of each fiscal year. FY23 as of 12.31.2022.)</t>
  </si>
  <si>
    <t>Type of agreement</t>
  </si>
  <si>
    <t>FY20</t>
  </si>
  <si>
    <t>FY21</t>
  </si>
  <si>
    <t>FY22</t>
  </si>
  <si>
    <t>FY23 Q2</t>
  </si>
  <si>
    <t>1STD - first standard agreement</t>
  </si>
  <si>
    <t>2STD - second standard agreement</t>
  </si>
  <si>
    <t>TOTAL</t>
  </si>
  <si>
    <t>b. The number of new standard payment agreements; (Created during each fiscal year. FY23 as of 12.31.2022.)</t>
  </si>
  <si>
    <t>c. The number of active extended payment agreements; (As of the end of each fiscal year. FY23 as of 12.31.2022.)</t>
  </si>
  <si>
    <t>LONGSTD - extended standard agreement</t>
  </si>
  <si>
    <t>WRBCC - Water Revenue Bureau Conference Committee</t>
  </si>
  <si>
    <t>d. The number of new extended payment agreements; (Created during each fiscal year. FY23 as of 12.31.2022.)</t>
  </si>
  <si>
    <t>e. The total dollars of arrears subject to an active standard payment agreement; (As of the end of each fiscal year. FY23 as of 12.31.2022.)</t>
  </si>
  <si>
    <t>f. The total dollars of arrears subject to an active extended payment agreement; (As of the end of each fiscal year. FY23 as of 12.31.2022.)</t>
  </si>
  <si>
    <t>g. The average dollars of arrears of accounts on active standard payment agreements; (As of the end of each fiscal year. FY23 as of 12.31.2022.)</t>
  </si>
  <si>
    <t>h. The average dollars of arrears of accounts on active extended payment agreements; (As of the end of each fiscal year. FY23 as of 12.31.2022.)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</si>
</sst>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&quot;$&quot;#,##0.00"/>
  </numFmts>
  <fonts count="9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2" borderId="0" xfId="0" applyFont="1" applyFill="1" applyAlignment="1">
      <alignment horizontal="center"/>
    </xf>
    <xf numFmtId="3" fontId="3" fillId="0" borderId="0" xfId="0" applyNumberFormat="1" applyFont="1"/>
    <xf numFmtId="16" fontId="2" fillId="0" borderId="0" xfId="0" applyNumberFormat="1" applyFont="1"/>
    <xf numFmtId="0" fontId="3" fillId="0" borderId="0" xfId="0" applyFont="1"/>
    <xf numFmtId="49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164" fontId="1" fillId="2" borderId="2" xfId="0" applyNumberFormat="1" applyFont="1" applyFill="1" applyBorder="1" applyAlignment="1">
      <alignment wrapText="1"/>
    </xf>
    <xf numFmtId="164" fontId="2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0" xfId="0" applyFont="1"/>
    <xf numFmtId="165" fontId="3" fillId="0" borderId="0" xfId="0" applyNumberFormat="1" applyFont="1"/>
    <xf numFmtId="0" fontId="4" fillId="0" borderId="3" xfId="0" applyFont="1" applyBorder="1" applyAlignment="1">
      <alignment wrapText="1"/>
    </xf>
    <xf numFmtId="4" fontId="6" fillId="0" borderId="5" xfId="0" applyNumberFormat="1" applyFont="1" applyBorder="1"/>
    <xf numFmtId="0" fontId="3" fillId="0" borderId="6" xfId="0" applyFont="1" applyBorder="1" applyAlignment="1">
      <alignment wrapText="1"/>
    </xf>
    <xf numFmtId="3" fontId="4" fillId="0" borderId="0" xfId="0" applyNumberFormat="1" applyFont="1"/>
    <xf numFmtId="0" fontId="4" fillId="2" borderId="2" xfId="0" applyFont="1" applyFill="1" applyBorder="1" applyAlignment="1">
      <alignment wrapText="1"/>
    </xf>
    <xf numFmtId="165" fontId="4" fillId="0" borderId="0" xfId="0" applyNumberFormat="1" applyFont="1"/>
    <xf numFmtId="165" fontId="2" fillId="0" borderId="0" xfId="0" applyNumberFormat="1" applyFont="1"/>
    <xf numFmtId="165" fontId="3" fillId="0" borderId="4" xfId="0" applyNumberFormat="1" applyFont="1" applyBorder="1"/>
    <xf numFmtId="165" fontId="3" fillId="0" borderId="7" xfId="0" applyNumberFormat="1" applyFont="1" applyBorder="1"/>
    <xf numFmtId="164" fontId="3" fillId="0" borderId="0" xfId="0" applyNumberFormat="1" applyFont="1"/>
    <xf numFmtId="164" fontId="4" fillId="2" borderId="4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right"/>
    </xf>
    <xf numFmtId="165" fontId="7" fillId="0" borderId="7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3" fontId="7" fillId="0" borderId="7" xfId="0" applyNumberFormat="1" applyFont="1" applyBorder="1" applyAlignment="1">
      <alignment horizontal="right"/>
    </xf>
    <xf numFmtId="3" fontId="7" fillId="0" borderId="4" xfId="0" applyNumberFormat="1" applyFont="1" applyBorder="1"/>
    <xf numFmtId="0" fontId="8" fillId="0" borderId="4" xfId="0" applyFont="1" applyBorder="1"/>
    <xf numFmtId="3" fontId="7" fillId="0" borderId="4" xfId="0" applyNumberFormat="1" applyFont="1" applyBorder="1" applyAlignment="1">
      <alignment horizontal="right"/>
    </xf>
    <xf numFmtId="0" fontId="8" fillId="0" borderId="0" xfId="0" applyFont="1"/>
    <xf numFmtId="0" fontId="0" fillId="0" borderId="1" xfId="0" applyBorder="1" applyAlignment="1">
      <alignment horizontal="left" vertical="center" wrapText="1"/>
    </xf>
    <xf numFmtId="0" fontId="4" fillId="0" borderId="6" xfId="0" applyFont="1" applyBorder="1"/>
    <xf numFmtId="0" fontId="4" fillId="0" borderId="3" xfId="0" applyFont="1" applyBorder="1"/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7692-B462-4B08-BFCD-25EC63139F72}">
  <dimension ref="A1:AC58"/>
  <sheetViews>
    <sheetView tabSelected="1" workbookViewId="0">
      <selection activeCell="B1" sqref="B1"/>
    </sheetView>
  </sheetViews>
  <sheetFormatPr defaultColWidth="9.140625" defaultRowHeight="15.75"/>
  <cols>
    <col min="1" max="1" width="3" style="6" customWidth="1"/>
    <col min="2" max="2" width="9.140625" style="7"/>
    <col min="3" max="3" width="78.85546875" style="8" customWidth="1"/>
    <col min="4" max="4" width="15.28515625" style="4" bestFit="1" customWidth="1"/>
    <col min="5" max="5" width="15.42578125" style="4" bestFit="1" customWidth="1"/>
    <col min="6" max="6" width="15.85546875" style="4" customWidth="1"/>
    <col min="7" max="7" width="14.7109375" style="4" bestFit="1" customWidth="1"/>
    <col min="8" max="8" width="15.28515625" style="4" bestFit="1" customWidth="1"/>
    <col min="9" max="9" width="14.28515625" style="6" bestFit="1" customWidth="1"/>
    <col min="10" max="10" width="15.28515625" style="6" bestFit="1" customWidth="1"/>
    <col min="11" max="12" width="15.28515625" style="14" bestFit="1" customWidth="1"/>
    <col min="13" max="13" width="13.5703125" style="6" bestFit="1" customWidth="1"/>
    <col min="14" max="24" width="15.28515625" style="6" bestFit="1" customWidth="1"/>
    <col min="25" max="27" width="14.28515625" style="6" bestFit="1" customWidth="1"/>
    <col min="28" max="28" width="10.140625" style="6" bestFit="1" customWidth="1"/>
    <col min="29" max="29" width="17.85546875" style="6" customWidth="1"/>
    <col min="30" max="16384" width="9.140625" style="6"/>
  </cols>
  <sheetData>
    <row r="1" spans="1:29" s="2" customFormat="1" ht="18.75">
      <c r="A1" s="1"/>
      <c r="C1" s="3" t="s">
        <v>0</v>
      </c>
      <c r="D1" s="4"/>
      <c r="E1" s="4"/>
      <c r="F1" s="4"/>
      <c r="G1" s="4"/>
      <c r="H1" s="4"/>
      <c r="I1" s="5"/>
      <c r="K1" s="21"/>
      <c r="L1" s="21"/>
    </row>
    <row r="3" spans="1:29" ht="165">
      <c r="C3" s="36" t="s">
        <v>1</v>
      </c>
    </row>
    <row r="4" spans="1:29" ht="16.5" thickBot="1">
      <c r="C4" s="9"/>
    </row>
    <row r="5" spans="1:29" ht="23.25" customHeight="1" thickBot="1">
      <c r="C5" s="10" t="s">
        <v>2</v>
      </c>
    </row>
    <row r="6" spans="1:29" s="11" customFormat="1" ht="33" thickBot="1">
      <c r="B6" s="12"/>
      <c r="C6" s="19" t="s">
        <v>3</v>
      </c>
      <c r="H6" s="4"/>
      <c r="I6" s="6"/>
      <c r="J6" s="6"/>
      <c r="K6" s="14"/>
      <c r="L6" s="1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>
      <c r="C7" s="16" t="s">
        <v>4</v>
      </c>
      <c r="D7" s="25" t="s">
        <v>5</v>
      </c>
      <c r="E7" s="25" t="s">
        <v>6</v>
      </c>
      <c r="F7" s="25" t="s">
        <v>7</v>
      </c>
      <c r="G7" s="25" t="s">
        <v>8</v>
      </c>
    </row>
    <row r="8" spans="1:29" s="13" customFormat="1">
      <c r="B8" s="7"/>
      <c r="C8" s="37" t="s">
        <v>9</v>
      </c>
      <c r="D8" s="29">
        <v>2853</v>
      </c>
      <c r="E8" s="30">
        <v>3279</v>
      </c>
      <c r="F8" s="30">
        <v>1854</v>
      </c>
      <c r="G8" s="30">
        <v>3190</v>
      </c>
      <c r="H8" s="4"/>
      <c r="I8" s="6"/>
      <c r="J8" s="6"/>
      <c r="K8" s="14"/>
      <c r="L8" s="14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13" customFormat="1">
      <c r="B9" s="7"/>
      <c r="C9" s="38" t="s">
        <v>10</v>
      </c>
      <c r="D9" s="31">
        <v>1497</v>
      </c>
      <c r="E9" s="32">
        <v>1224</v>
      </c>
      <c r="F9" s="33">
        <v>686</v>
      </c>
      <c r="G9" s="32">
        <v>1337</v>
      </c>
      <c r="H9" s="4"/>
      <c r="I9" s="6"/>
      <c r="J9" s="6"/>
      <c r="K9" s="14"/>
      <c r="L9" s="14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>
      <c r="C10" s="17"/>
    </row>
    <row r="11" spans="1:29" s="13" customFormat="1">
      <c r="B11" s="7"/>
      <c r="C11" s="15" t="s">
        <v>11</v>
      </c>
      <c r="D11" s="18">
        <f>SUM(D8:D10)</f>
        <v>4350</v>
      </c>
      <c r="E11" s="18">
        <f>SUM(E8:E10)</f>
        <v>4503</v>
      </c>
      <c r="F11" s="18">
        <f>SUM(F8:F10)</f>
        <v>2540</v>
      </c>
      <c r="G11" s="18">
        <f>SUM(G8:G10)</f>
        <v>4527</v>
      </c>
      <c r="H11" s="18"/>
      <c r="K11" s="20"/>
      <c r="L11" s="20"/>
    </row>
    <row r="12" spans="1:29" ht="16.5" thickBot="1"/>
    <row r="13" spans="1:29" s="24" customFormat="1" ht="32.25" thickBot="1">
      <c r="B13" s="12"/>
      <c r="C13" s="19" t="s">
        <v>12</v>
      </c>
      <c r="H13" s="4"/>
      <c r="I13" s="6"/>
      <c r="J13" s="6"/>
      <c r="K13" s="14"/>
      <c r="L13" s="14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>
      <c r="C14" s="16" t="s">
        <v>4</v>
      </c>
      <c r="D14" s="25" t="s">
        <v>5</v>
      </c>
      <c r="E14" s="25" t="s">
        <v>6</v>
      </c>
      <c r="F14" s="25" t="s">
        <v>7</v>
      </c>
      <c r="G14" s="25" t="s">
        <v>8</v>
      </c>
    </row>
    <row r="15" spans="1:29" s="13" customFormat="1">
      <c r="B15" s="7"/>
      <c r="C15" s="37" t="s">
        <v>9</v>
      </c>
      <c r="D15" s="29">
        <v>9252</v>
      </c>
      <c r="E15" s="29">
        <v>3063</v>
      </c>
      <c r="F15" s="29">
        <v>4076</v>
      </c>
      <c r="G15" s="29">
        <v>6399</v>
      </c>
      <c r="H15" s="4"/>
      <c r="J15" s="6"/>
      <c r="K15" s="14"/>
      <c r="L15" s="14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13" customFormat="1">
      <c r="B16" s="7"/>
      <c r="C16" s="38" t="s">
        <v>10</v>
      </c>
      <c r="D16" s="31">
        <v>4996</v>
      </c>
      <c r="E16" s="34">
        <v>708</v>
      </c>
      <c r="F16" s="34">
        <v>1460</v>
      </c>
      <c r="G16" s="34">
        <v>2388</v>
      </c>
      <c r="H16" s="4"/>
      <c r="J16" s="6"/>
      <c r="K16" s="14"/>
      <c r="L16" s="14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>
      <c r="C17" s="17"/>
    </row>
    <row r="18" spans="2:29" s="13" customFormat="1">
      <c r="B18" s="7"/>
      <c r="C18" s="15" t="s">
        <v>11</v>
      </c>
      <c r="D18" s="18">
        <f>SUM(D15:D17)</f>
        <v>14248</v>
      </c>
      <c r="E18" s="18">
        <f>SUM(E15:E17)</f>
        <v>3771</v>
      </c>
      <c r="F18" s="18">
        <f>SUM(F15:F17)</f>
        <v>5536</v>
      </c>
      <c r="G18" s="18">
        <f>SUM(G15:G17)</f>
        <v>8787</v>
      </c>
      <c r="H18" s="18"/>
      <c r="K18" s="20"/>
      <c r="L18" s="20"/>
    </row>
    <row r="19" spans="2:29" ht="16.5" thickBot="1"/>
    <row r="20" spans="2:29" s="24" customFormat="1" ht="32.25" thickBot="1">
      <c r="B20" s="12"/>
      <c r="C20" s="19" t="s">
        <v>13</v>
      </c>
      <c r="H20" s="4"/>
      <c r="I20" s="6"/>
      <c r="J20" s="6"/>
      <c r="K20" s="14"/>
      <c r="L20" s="1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>
      <c r="C21" s="16" t="s">
        <v>4</v>
      </c>
      <c r="D21" s="25" t="s">
        <v>5</v>
      </c>
      <c r="E21" s="25" t="s">
        <v>6</v>
      </c>
      <c r="F21" s="25" t="s">
        <v>7</v>
      </c>
      <c r="G21" s="25" t="s">
        <v>8</v>
      </c>
    </row>
    <row r="22" spans="2:29">
      <c r="C22" s="38" t="s">
        <v>14</v>
      </c>
      <c r="D22" s="29">
        <v>963</v>
      </c>
      <c r="E22" s="30">
        <v>1051</v>
      </c>
      <c r="F22" s="35">
        <v>659</v>
      </c>
      <c r="G22" s="30">
        <v>688</v>
      </c>
    </row>
    <row r="23" spans="2:29">
      <c r="C23" s="39" t="s">
        <v>15</v>
      </c>
      <c r="D23" s="34">
        <v>61</v>
      </c>
      <c r="E23" s="32">
        <v>31</v>
      </c>
      <c r="F23" s="32">
        <v>14</v>
      </c>
      <c r="G23" s="33">
        <v>15</v>
      </c>
    </row>
    <row r="24" spans="2:29">
      <c r="C24" s="17"/>
    </row>
    <row r="25" spans="2:29" s="13" customFormat="1">
      <c r="B25" s="7"/>
      <c r="C25" s="15" t="s">
        <v>11</v>
      </c>
      <c r="D25" s="18">
        <f>SUM(D22:D24)</f>
        <v>1024</v>
      </c>
      <c r="E25" s="18">
        <f t="shared" ref="E25:G25" si="0">SUM(E22:E24)</f>
        <v>1082</v>
      </c>
      <c r="F25" s="18">
        <f t="shared" si="0"/>
        <v>673</v>
      </c>
      <c r="G25" s="18">
        <f t="shared" si="0"/>
        <v>703</v>
      </c>
      <c r="H25" s="18"/>
      <c r="K25" s="20"/>
      <c r="L25" s="20"/>
    </row>
    <row r="26" spans="2:29" ht="16.5" thickBot="1"/>
    <row r="27" spans="2:29" s="24" customFormat="1" ht="32.25" thickBot="1">
      <c r="B27" s="12"/>
      <c r="C27" s="19" t="s">
        <v>16</v>
      </c>
      <c r="H27" s="4"/>
      <c r="I27" s="6"/>
      <c r="J27" s="6"/>
      <c r="K27" s="14"/>
      <c r="L27" s="14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2:29">
      <c r="C28" s="16" t="s">
        <v>4</v>
      </c>
      <c r="D28" s="25" t="s">
        <v>5</v>
      </c>
      <c r="E28" s="25" t="s">
        <v>6</v>
      </c>
      <c r="F28" s="25" t="s">
        <v>7</v>
      </c>
      <c r="G28" s="25" t="s">
        <v>8</v>
      </c>
    </row>
    <row r="29" spans="2:29">
      <c r="C29" s="38" t="s">
        <v>14</v>
      </c>
      <c r="D29" s="29">
        <v>1086</v>
      </c>
      <c r="E29" s="29">
        <v>277</v>
      </c>
      <c r="F29" s="29">
        <v>550</v>
      </c>
      <c r="G29" s="29">
        <v>504</v>
      </c>
    </row>
    <row r="30" spans="2:29">
      <c r="C30" s="39" t="s">
        <v>15</v>
      </c>
      <c r="D30" s="34">
        <v>52</v>
      </c>
      <c r="E30" s="34">
        <v>35</v>
      </c>
      <c r="F30" s="34">
        <v>15</v>
      </c>
      <c r="G30" s="34">
        <v>8</v>
      </c>
    </row>
    <row r="31" spans="2:29">
      <c r="C31" s="17"/>
    </row>
    <row r="32" spans="2:29" s="13" customFormat="1">
      <c r="B32" s="7"/>
      <c r="C32" s="15" t="s">
        <v>11</v>
      </c>
      <c r="D32" s="18">
        <f>SUM(D29:D31)</f>
        <v>1138</v>
      </c>
      <c r="E32" s="18">
        <f t="shared" ref="E32" si="1">SUM(E29:E31)</f>
        <v>312</v>
      </c>
      <c r="F32" s="18">
        <f t="shared" ref="F32" si="2">SUM(F29:F31)</f>
        <v>565</v>
      </c>
      <c r="G32" s="18">
        <f t="shared" ref="G32" si="3">SUM(G29:G31)</f>
        <v>512</v>
      </c>
      <c r="H32" s="18"/>
      <c r="K32" s="20"/>
      <c r="L32" s="20"/>
    </row>
    <row r="33" spans="2:29" ht="16.5" thickBot="1">
      <c r="I33" s="13"/>
      <c r="J33" s="13"/>
      <c r="K33" s="20"/>
      <c r="L33" s="20"/>
    </row>
    <row r="34" spans="2:29" s="24" customFormat="1" ht="32.25" thickBot="1">
      <c r="B34" s="12"/>
      <c r="C34" s="19" t="s">
        <v>17</v>
      </c>
      <c r="H34" s="4"/>
      <c r="I34" s="13"/>
      <c r="J34" s="13"/>
      <c r="K34" s="20"/>
      <c r="L34" s="2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2:29">
      <c r="C35" s="16" t="s">
        <v>4</v>
      </c>
      <c r="D35" s="25" t="s">
        <v>5</v>
      </c>
      <c r="E35" s="25" t="s">
        <v>6</v>
      </c>
      <c r="F35" s="25" t="s">
        <v>7</v>
      </c>
      <c r="G35" s="25" t="s">
        <v>8</v>
      </c>
      <c r="I35" s="13"/>
      <c r="J35" s="13"/>
      <c r="K35" s="20"/>
      <c r="L35" s="20"/>
    </row>
    <row r="36" spans="2:29" s="13" customFormat="1">
      <c r="B36" s="7"/>
      <c r="C36" s="37" t="s">
        <v>9</v>
      </c>
      <c r="D36" s="14">
        <v>4875543.2</v>
      </c>
      <c r="E36" s="14">
        <v>6356814.9199999999</v>
      </c>
      <c r="F36" s="14">
        <v>3699944.1</v>
      </c>
      <c r="G36" s="26">
        <v>6231817.7199999997</v>
      </c>
      <c r="H36" s="4"/>
      <c r="K36" s="20"/>
      <c r="L36" s="2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2:29" s="13" customFormat="1">
      <c r="B37" s="7"/>
      <c r="C37" s="39" t="s">
        <v>10</v>
      </c>
      <c r="D37" s="23">
        <v>3115161.83</v>
      </c>
      <c r="E37" s="22">
        <v>3245675.35</v>
      </c>
      <c r="F37" s="22">
        <v>1906903.98</v>
      </c>
      <c r="G37" s="28">
        <v>3250299.66</v>
      </c>
      <c r="H37" s="4"/>
      <c r="K37" s="20"/>
      <c r="L37" s="2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2:29">
      <c r="C38" s="17"/>
      <c r="D38" s="14"/>
      <c r="E38" s="14"/>
      <c r="F38" s="14"/>
      <c r="G38" s="14"/>
      <c r="I38" s="13"/>
      <c r="J38" s="13"/>
      <c r="K38" s="20"/>
      <c r="L38" s="20"/>
    </row>
    <row r="39" spans="2:29" s="13" customFormat="1">
      <c r="B39" s="7"/>
      <c r="C39" s="15" t="s">
        <v>11</v>
      </c>
      <c r="D39" s="20">
        <f>SUM(D36:D38)</f>
        <v>7990705.0300000003</v>
      </c>
      <c r="E39" s="20">
        <f>SUM(E36:E38)</f>
        <v>9602490.2699999996</v>
      </c>
      <c r="F39" s="20">
        <f>SUM(F36:F38)</f>
        <v>5606848.0800000001</v>
      </c>
      <c r="G39" s="20">
        <f>SUM(G36:G38)</f>
        <v>9482117.379999999</v>
      </c>
      <c r="H39" s="18"/>
      <c r="K39" s="20"/>
      <c r="L39" s="20"/>
    </row>
    <row r="40" spans="2:29" ht="16.5" thickBot="1">
      <c r="I40" s="13"/>
      <c r="J40" s="13"/>
      <c r="K40" s="20"/>
      <c r="L40" s="20"/>
    </row>
    <row r="41" spans="2:29" ht="32.25" thickBot="1">
      <c r="C41" s="19" t="s">
        <v>18</v>
      </c>
      <c r="D41" s="24"/>
      <c r="E41" s="24"/>
      <c r="F41" s="24"/>
      <c r="G41" s="24"/>
      <c r="I41" s="13"/>
      <c r="J41" s="13"/>
      <c r="K41" s="20"/>
      <c r="L41" s="20"/>
    </row>
    <row r="42" spans="2:29">
      <c r="C42" s="16" t="s">
        <v>4</v>
      </c>
      <c r="D42" s="25" t="s">
        <v>5</v>
      </c>
      <c r="E42" s="25" t="s">
        <v>6</v>
      </c>
      <c r="F42" s="25" t="s">
        <v>7</v>
      </c>
      <c r="G42" s="25" t="s">
        <v>8</v>
      </c>
      <c r="I42" s="13"/>
      <c r="J42" s="13"/>
      <c r="K42" s="20"/>
      <c r="L42" s="20"/>
    </row>
    <row r="43" spans="2:29">
      <c r="C43" s="38" t="s">
        <v>14</v>
      </c>
      <c r="D43" s="14">
        <v>4370984.16</v>
      </c>
      <c r="E43" s="14">
        <v>4749744.82</v>
      </c>
      <c r="F43" s="14">
        <v>2893129.36</v>
      </c>
      <c r="G43" s="14">
        <v>2782382.25</v>
      </c>
      <c r="I43" s="13"/>
      <c r="J43" s="13"/>
      <c r="K43" s="20"/>
      <c r="L43" s="20"/>
    </row>
    <row r="44" spans="2:29">
      <c r="C44" s="39" t="s">
        <v>15</v>
      </c>
      <c r="D44" s="23">
        <v>46089</v>
      </c>
      <c r="E44" s="22">
        <v>18072</v>
      </c>
      <c r="F44" s="22">
        <v>9276</v>
      </c>
      <c r="G44" s="22">
        <v>8112</v>
      </c>
      <c r="I44" s="13"/>
      <c r="J44" s="13"/>
      <c r="K44" s="20"/>
      <c r="L44" s="20"/>
    </row>
    <row r="45" spans="2:29">
      <c r="C45" s="17"/>
    </row>
    <row r="46" spans="2:29">
      <c r="C46" s="15" t="s">
        <v>11</v>
      </c>
      <c r="D46" s="20">
        <f>SUM(D43:D45)</f>
        <v>4417073.16</v>
      </c>
      <c r="E46" s="20">
        <f>SUM(E43:E45)</f>
        <v>4767816.82</v>
      </c>
      <c r="F46" s="20">
        <f>SUM(F43:F45)</f>
        <v>2902405.36</v>
      </c>
      <c r="G46" s="20">
        <f>SUM(G43:G45)</f>
        <v>2790494.25</v>
      </c>
    </row>
    <row r="47" spans="2:29" ht="16.5" thickBot="1"/>
    <row r="48" spans="2:29" s="24" customFormat="1" ht="32.25" thickBot="1">
      <c r="B48" s="12"/>
      <c r="C48" s="19" t="s">
        <v>19</v>
      </c>
      <c r="H48" s="4"/>
      <c r="I48" s="6"/>
      <c r="J48" s="6"/>
      <c r="K48" s="14"/>
      <c r="L48" s="14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2:29">
      <c r="C49" s="16" t="s">
        <v>4</v>
      </c>
      <c r="D49" s="25" t="s">
        <v>5</v>
      </c>
      <c r="E49" s="25" t="s">
        <v>6</v>
      </c>
      <c r="F49" s="25" t="s">
        <v>7</v>
      </c>
      <c r="G49" s="25" t="s">
        <v>8</v>
      </c>
    </row>
    <row r="50" spans="2:29" s="13" customFormat="1">
      <c r="B50" s="7"/>
      <c r="C50" s="37" t="s">
        <v>9</v>
      </c>
      <c r="D50" s="26">
        <f>D8</f>
        <v>2853</v>
      </c>
      <c r="E50" s="26">
        <f t="shared" ref="E50:G51" si="4">E8</f>
        <v>3279</v>
      </c>
      <c r="F50" s="26">
        <f t="shared" si="4"/>
        <v>1854</v>
      </c>
      <c r="G50" s="26">
        <f t="shared" si="4"/>
        <v>3190</v>
      </c>
      <c r="H50" s="4"/>
      <c r="I50" s="6"/>
      <c r="J50" s="6"/>
      <c r="K50" s="14"/>
      <c r="L50" s="14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2:29" s="13" customFormat="1">
      <c r="B51" s="7"/>
      <c r="C51" s="39" t="s">
        <v>10</v>
      </c>
      <c r="D51" s="27">
        <f>D9</f>
        <v>1497</v>
      </c>
      <c r="E51" s="28">
        <f t="shared" si="4"/>
        <v>1224</v>
      </c>
      <c r="F51" s="28">
        <f t="shared" si="4"/>
        <v>686</v>
      </c>
      <c r="G51" s="28">
        <f t="shared" si="4"/>
        <v>1337</v>
      </c>
      <c r="H51" s="4"/>
      <c r="I51" s="6"/>
      <c r="J51" s="6"/>
      <c r="K51" s="14"/>
      <c r="L51" s="14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2:29">
      <c r="C52" s="17"/>
      <c r="D52" s="14"/>
      <c r="E52" s="14"/>
      <c r="F52" s="14"/>
      <c r="G52" s="14"/>
    </row>
    <row r="53" spans="2:29" ht="16.5" thickBot="1"/>
    <row r="54" spans="2:29" s="24" customFormat="1" ht="32.25" thickBot="1">
      <c r="B54" s="12"/>
      <c r="C54" s="19" t="s">
        <v>20</v>
      </c>
      <c r="H54" s="4"/>
      <c r="I54" s="6"/>
      <c r="J54" s="6"/>
      <c r="K54" s="14"/>
      <c r="L54" s="14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2:29">
      <c r="C55" s="16" t="s">
        <v>4</v>
      </c>
      <c r="D55" s="25" t="s">
        <v>5</v>
      </c>
      <c r="E55" s="25" t="s">
        <v>6</v>
      </c>
      <c r="F55" s="25" t="s">
        <v>7</v>
      </c>
      <c r="G55" s="25" t="s">
        <v>8</v>
      </c>
    </row>
    <row r="56" spans="2:29">
      <c r="C56" s="38" t="s">
        <v>14</v>
      </c>
      <c r="D56" s="14">
        <f>D43/D22</f>
        <v>4538.9243613707167</v>
      </c>
      <c r="E56" s="14">
        <f t="shared" ref="E56:G57" si="5">E43/E22</f>
        <v>4519.2624357754521</v>
      </c>
      <c r="F56" s="14">
        <f t="shared" si="5"/>
        <v>4390.1811229135055</v>
      </c>
      <c r="G56" s="14">
        <f t="shared" si="5"/>
        <v>4044.1602470930234</v>
      </c>
    </row>
    <row r="57" spans="2:29">
      <c r="C57" s="39" t="s">
        <v>15</v>
      </c>
      <c r="D57" s="23">
        <f>D44/D23</f>
        <v>755.55737704918033</v>
      </c>
      <c r="E57" s="22">
        <f t="shared" si="5"/>
        <v>582.9677419354839</v>
      </c>
      <c r="F57" s="22">
        <f t="shared" si="5"/>
        <v>662.57142857142856</v>
      </c>
      <c r="G57" s="22">
        <f t="shared" si="5"/>
        <v>540.79999999999995</v>
      </c>
    </row>
    <row r="58" spans="2:29">
      <c r="C58" s="1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6989F-4CFB-42F8-A567-E8C0311866F3}"/>
</file>

<file path=customXml/itemProps2.xml><?xml version="1.0" encoding="utf-8"?>
<ds:datastoreItem xmlns:ds="http://schemas.openxmlformats.org/officeDocument/2006/customXml" ds:itemID="{BB8AE76A-5E55-4C24-BADB-DEC5CEA6D704}"/>
</file>

<file path=customXml/itemProps3.xml><?xml version="1.0" encoding="utf-8"?>
<ds:datastoreItem xmlns:ds="http://schemas.openxmlformats.org/officeDocument/2006/customXml" ds:itemID="{F77C7AC4-80CC-4197-ACB3-54B0998102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City of Philadelphia - Revenue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LaCour</dc:creator>
  <cp:keywords/>
  <dc:description/>
  <cp:lastModifiedBy>andre.c.dasent@gmail.com</cp:lastModifiedBy>
  <cp:revision/>
  <dcterms:created xsi:type="dcterms:W3CDTF">2023-02-23T00:23:41Z</dcterms:created>
  <dcterms:modified xsi:type="dcterms:W3CDTF">2023-03-02T05:22:54Z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