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.sharepoint.com/sites/revenue/Shared Documents/2023 Rate Case/PA-II-27 LIHWAP/"/>
    </mc:Choice>
  </mc:AlternateContent>
  <xr:revisionPtr revIDLastSave="9" documentId="8_{CE781B0F-670C-4737-9960-76BE7D37D170}" xr6:coauthVersionLast="47" xr6:coauthVersionMax="47" xr10:uidLastSave="{814408BC-A75F-433F-B4BA-6ECB36D7DEC1}"/>
  <bookViews>
    <workbookView xWindow="28680" yWindow="-120" windowWidth="29040" windowHeight="15840" xr2:uid="{9879DE09-EDFF-4D87-BFE5-F249F8E4A85C}"/>
  </bookViews>
  <sheets>
    <sheet name="PA-II-2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" i="1" l="1"/>
  <c r="Q13" i="1"/>
  <c r="R13" i="1"/>
  <c r="S13" i="1"/>
  <c r="T13" i="1"/>
  <c r="U13" i="1"/>
  <c r="V13" i="1"/>
  <c r="W13" i="1"/>
  <c r="X13" i="1"/>
  <c r="Y13" i="1"/>
  <c r="Z13" i="1"/>
  <c r="AA13" i="1"/>
  <c r="P13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C7" i="1" l="1"/>
  <c r="AC10" i="1" l="1"/>
  <c r="E9" i="1"/>
  <c r="F9" i="1" s="1"/>
  <c r="E6" i="1"/>
  <c r="G9" i="1" l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V9" i="1" l="1"/>
  <c r="W9" i="1" s="1"/>
  <c r="X9" i="1" s="1"/>
  <c r="Y9" i="1" s="1"/>
  <c r="Z9" i="1" s="1"/>
  <c r="AA9" i="1" s="1"/>
</calcChain>
</file>

<file path=xl/sharedStrings.xml><?xml version="1.0" encoding="utf-8"?>
<sst xmlns="http://schemas.openxmlformats.org/spreadsheetml/2006/main" count="45" uniqueCount="28">
  <si>
    <t>PA-II-27</t>
  </si>
  <si>
    <t>Please provide by month for the most recent 24 month available: 
a.	The number of PWD accounts receiving a LIHWAP grant;  
b.	The dollars of LIHWAP grants received by PWD accounts;  
c.	The average LIHWAP grant received by PWD accounts; 
d.	The percentage of the average LIHWAP grant paid toward bills that were not yet overdue at the time of receiving LIHWAP;
e.	The number of TAP participants receiving a LIHWAP grant;  
f.	The dollars of LIHWAP grants received by TAP participants; 
g.	The average LIHWAP grant received by TAP participants; 
h.	The percentage of the average LIHWAP grant paid toward bills that were not yet overdue at the time of receiving LIHWAP; 
i.	The number of TAP participants with preprogram arrears subject to forgiveness that received LIHWAP grants; 
j.	The dollars of LIHWAP grants paid toward arrears that would, in the absence of LIHWAP, have been subject to forgiveness;
k.	The average LIHWAP grant paid toward a TAP preprogram arrearage balance that would have subject to forgiveness in the absence of LIHWAP.
l.	The number of senior discount participants receiving a LIHWAP grant;  
m.	The dollars of LIHWAP grants received by senior discount participants. 
n.	The number of other CAP participants receiving a LIHWAP grant; 
o.	The dollars of LIHWAP grants received by other CAP participants.</t>
  </si>
  <si>
    <t>LIHWAP Grants: January 1, 2021 - December 31, 2022</t>
  </si>
  <si>
    <t>a. The number of PWD accounts receiving a LIHWAP grant;</t>
  </si>
  <si>
    <t>TOTAL</t>
  </si>
  <si>
    <t xml:space="preserve">b. The dollars of LIHWAP grants received by PWD accounts; </t>
  </si>
  <si>
    <t>c. The average LIHWAP grant received by PWD accounts;</t>
  </si>
  <si>
    <t>N/A</t>
  </si>
  <si>
    <t>d. The percentage of the average LIHWAP grant paid toward bills that were not yet overdue at the time of receiving LIHWAP;</t>
  </si>
  <si>
    <t>This information is not available.</t>
  </si>
  <si>
    <t xml:space="preserve">e. The number of TAP participants receiving a LIHWAP grant; </t>
  </si>
  <si>
    <t>The number of TAP participants receiving a LIHWAP grant is not available by month. In total, as of December 31, 2022, 2,033 TAP participants received a LIHWAP grant.</t>
  </si>
  <si>
    <t xml:space="preserve">f. The dollars of LIHWAP grants received by TAP participants; </t>
  </si>
  <si>
    <t>The dollars of LIHWAP grants received by TAP participants is not available by month. In total, as of December 31, 2022, TAP participants received $4,596,042.40 in LIHWAP grants.</t>
  </si>
  <si>
    <t>g. The average LIHWAP grant received by TAP participants;</t>
  </si>
  <si>
    <t>The average LIHWAP grant received by TAP participants is not available by month. As of December 31, 2022, TAP participants on average received $2,260.72 in LIHWAP grants.</t>
  </si>
  <si>
    <t xml:space="preserve">h. The percentage of the average LIHWAP grant paid toward bills that were not yet overdue at the time of receiving LIHWAP; </t>
  </si>
  <si>
    <t>i. The number of TAP participants with preprogram arrears subject to forgiveness that received LIHWAP grants;</t>
  </si>
  <si>
    <t>j. The dollars of LIHWAP grants paid toward arrears that would, in the absence of LIHWAP, have been subject to forgiveness;</t>
  </si>
  <si>
    <t>k. The average LIHWAP grant paid toward a TAP preprogram arrearage balance that would have subject to forgiveness in the absence of LIHWAP.</t>
  </si>
  <si>
    <t>l. The number of senior discount participants receiving a LIHWAP grant;</t>
  </si>
  <si>
    <t>The number of Senior discount participants receiving a LIHWAP grant is not available by month. In total, as of December 31, 2022, 579 Senior discount participants received a LIHWAP grant.</t>
  </si>
  <si>
    <t>m. The dollars of LIHWAP grants received by senior discount participants.</t>
  </si>
  <si>
    <t>The dollars of LIHWAP grants received by Senior discount participants is not available by month. In total, as of December 31, 2022, Senior discount participants received $1,260,645.68 in LIHWAP grants.</t>
  </si>
  <si>
    <t xml:space="preserve">n. The number of other CAP participants receiving a LIHWAP grant; </t>
  </si>
  <si>
    <t>The number of other CAP participants receiving a LIHWAP grant is not available by month. In total, as of December 31, 2022, 88 other CAP participants received a LIHWAP grant.</t>
  </si>
  <si>
    <t>o. The dollars of LIHWAP grants received by other CAP participants.</t>
  </si>
  <si>
    <t>The dollars of LIHWAP grants received by other CAP participants is not available by month. In total, as of December 31, 2022, other CAP participants received $211,516.20 in LIHWAP grants.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</si>
</sst>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.00"/>
  </numFmts>
  <fonts count="10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center"/>
    </xf>
    <xf numFmtId="3" fontId="4" fillId="0" borderId="0" xfId="0" applyNumberFormat="1" applyFont="1"/>
    <xf numFmtId="16" fontId="3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164" fontId="2" fillId="2" borderId="2" xfId="0" applyNumberFormat="1" applyFont="1" applyFill="1" applyBorder="1" applyAlignment="1">
      <alignment wrapText="1"/>
    </xf>
    <xf numFmtId="164" fontId="3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wrapText="1"/>
    </xf>
    <xf numFmtId="164" fontId="2" fillId="2" borderId="0" xfId="0" applyNumberFormat="1" applyFont="1" applyFill="1" applyAlignment="1">
      <alignment horizontal="center"/>
    </xf>
    <xf numFmtId="0" fontId="5" fillId="0" borderId="0" xfId="0" applyFont="1"/>
    <xf numFmtId="165" fontId="4" fillId="0" borderId="0" xfId="0" applyNumberFormat="1" applyFont="1"/>
    <xf numFmtId="0" fontId="5" fillId="0" borderId="4" xfId="0" applyFont="1" applyBorder="1" applyAlignment="1">
      <alignment wrapText="1"/>
    </xf>
    <xf numFmtId="0" fontId="5" fillId="2" borderId="4" xfId="0" applyFont="1" applyFill="1" applyBorder="1" applyAlignment="1">
      <alignment wrapText="1"/>
    </xf>
    <xf numFmtId="3" fontId="4" fillId="0" borderId="0" xfId="0" applyNumberFormat="1" applyFont="1" applyAlignment="1">
      <alignment wrapText="1"/>
    </xf>
    <xf numFmtId="0" fontId="0" fillId="0" borderId="1" xfId="0" applyBorder="1" applyAlignment="1">
      <alignment horizontal="left"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wrapText="1"/>
    </xf>
    <xf numFmtId="165" fontId="1" fillId="0" borderId="0" xfId="0" applyNumberFormat="1" applyFont="1"/>
    <xf numFmtId="165" fontId="7" fillId="0" borderId="4" xfId="0" applyNumberFormat="1" applyFont="1" applyBorder="1"/>
    <xf numFmtId="0" fontId="4" fillId="0" borderId="4" xfId="0" applyFont="1" applyBorder="1" applyAlignment="1">
      <alignment wrapText="1"/>
    </xf>
    <xf numFmtId="4" fontId="9" fillId="0" borderId="4" xfId="0" applyNumberFormat="1" applyFont="1" applyBorder="1"/>
    <xf numFmtId="165" fontId="9" fillId="0" borderId="4" xfId="0" applyNumberFormat="1" applyFont="1" applyBorder="1"/>
    <xf numFmtId="9" fontId="4" fillId="0" borderId="0" xfId="1" applyFont="1"/>
    <xf numFmtId="0" fontId="4" fillId="0" borderId="4" xfId="0" applyFont="1" applyBorder="1" applyAlignment="1">
      <alignment horizontal="left" wrapText="1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7692-B462-4B08-BFCD-25EC63139F72}">
  <dimension ref="A1:AC50"/>
  <sheetViews>
    <sheetView tabSelected="1" topLeftCell="A19" workbookViewId="0">
      <selection activeCell="F36" sqref="F36"/>
    </sheetView>
  </sheetViews>
  <sheetFormatPr defaultColWidth="9.140625" defaultRowHeight="15.6"/>
  <cols>
    <col min="1" max="1" width="3" style="6" customWidth="1"/>
    <col min="2" max="2" width="9.140625" style="7"/>
    <col min="3" max="3" width="78.85546875" style="8" customWidth="1"/>
    <col min="4" max="4" width="15.28515625" style="4" bestFit="1" customWidth="1"/>
    <col min="5" max="5" width="15.42578125" style="4" bestFit="1" customWidth="1"/>
    <col min="6" max="6" width="13.5703125" style="4" bestFit="1" customWidth="1"/>
    <col min="7" max="7" width="14.7109375" style="4" bestFit="1" customWidth="1"/>
    <col min="8" max="8" width="15.28515625" style="4" bestFit="1" customWidth="1"/>
    <col min="9" max="9" width="14.28515625" style="6" bestFit="1" customWidth="1"/>
    <col min="10" max="12" width="15.28515625" style="6" bestFit="1" customWidth="1"/>
    <col min="13" max="13" width="13.5703125" style="6" bestFit="1" customWidth="1"/>
    <col min="14" max="24" width="15.28515625" style="6" bestFit="1" customWidth="1"/>
    <col min="25" max="27" width="14.28515625" style="6" bestFit="1" customWidth="1"/>
    <col min="28" max="28" width="10.140625" style="6" bestFit="1" customWidth="1"/>
    <col min="29" max="29" width="17.85546875" style="6" customWidth="1"/>
    <col min="30" max="16384" width="9.140625" style="6"/>
  </cols>
  <sheetData>
    <row r="1" spans="1:29" s="2" customFormat="1" ht="18.600000000000001">
      <c r="A1" s="1"/>
      <c r="C1" s="3" t="s">
        <v>0</v>
      </c>
      <c r="D1" s="4"/>
      <c r="E1" s="4"/>
      <c r="F1" s="4"/>
      <c r="G1" s="4"/>
      <c r="H1" s="4"/>
      <c r="I1" s="5"/>
    </row>
    <row r="3" spans="1:29" ht="304.5">
      <c r="C3" s="20" t="s">
        <v>1</v>
      </c>
    </row>
    <row r="4" spans="1:29" ht="15.95" thickBot="1">
      <c r="C4" s="9"/>
    </row>
    <row r="5" spans="1:29" ht="23.25" customHeight="1" thickBot="1">
      <c r="C5" s="10" t="s">
        <v>2</v>
      </c>
    </row>
    <row r="6" spans="1:29" s="11" customFormat="1" ht="18.600000000000001">
      <c r="B6" s="12"/>
      <c r="C6" s="13" t="s">
        <v>3</v>
      </c>
      <c r="D6" s="14">
        <v>44197</v>
      </c>
      <c r="E6" s="14">
        <f>EDATE(D6,1)</f>
        <v>44228</v>
      </c>
      <c r="F6" s="14">
        <f>EDATE(E6,1)</f>
        <v>44256</v>
      </c>
      <c r="G6" s="14">
        <f t="shared" ref="G6:AA6" si="0">EDATE(F6,1)</f>
        <v>44287</v>
      </c>
      <c r="H6" s="14">
        <f t="shared" si="0"/>
        <v>44317</v>
      </c>
      <c r="I6" s="14">
        <f t="shared" si="0"/>
        <v>44348</v>
      </c>
      <c r="J6" s="14">
        <f t="shared" si="0"/>
        <v>44378</v>
      </c>
      <c r="K6" s="14">
        <f t="shared" si="0"/>
        <v>44409</v>
      </c>
      <c r="L6" s="14">
        <f t="shared" si="0"/>
        <v>44440</v>
      </c>
      <c r="M6" s="14">
        <f t="shared" si="0"/>
        <v>44470</v>
      </c>
      <c r="N6" s="14">
        <f t="shared" si="0"/>
        <v>44501</v>
      </c>
      <c r="O6" s="14">
        <f t="shared" si="0"/>
        <v>44531</v>
      </c>
      <c r="P6" s="14">
        <f t="shared" si="0"/>
        <v>44562</v>
      </c>
      <c r="Q6" s="14">
        <f t="shared" si="0"/>
        <v>44593</v>
      </c>
      <c r="R6" s="14">
        <f t="shared" si="0"/>
        <v>44621</v>
      </c>
      <c r="S6" s="14">
        <f t="shared" si="0"/>
        <v>44652</v>
      </c>
      <c r="T6" s="14">
        <f t="shared" si="0"/>
        <v>44682</v>
      </c>
      <c r="U6" s="14">
        <f t="shared" si="0"/>
        <v>44713</v>
      </c>
      <c r="V6" s="14">
        <f t="shared" si="0"/>
        <v>44743</v>
      </c>
      <c r="W6" s="14">
        <f t="shared" si="0"/>
        <v>44774</v>
      </c>
      <c r="X6" s="14">
        <f t="shared" si="0"/>
        <v>44805</v>
      </c>
      <c r="Y6" s="14">
        <f t="shared" si="0"/>
        <v>44835</v>
      </c>
      <c r="Z6" s="14">
        <f t="shared" si="0"/>
        <v>44866</v>
      </c>
      <c r="AA6" s="14">
        <f t="shared" si="0"/>
        <v>44896</v>
      </c>
      <c r="AC6" s="14" t="s">
        <v>4</v>
      </c>
    </row>
    <row r="7" spans="1:29">
      <c r="C7" s="26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4">
        <v>64</v>
      </c>
      <c r="Q7" s="4">
        <v>630</v>
      </c>
      <c r="R7" s="4">
        <v>749</v>
      </c>
      <c r="S7" s="4">
        <v>748</v>
      </c>
      <c r="T7" s="4">
        <v>967</v>
      </c>
      <c r="U7" s="4">
        <v>822</v>
      </c>
      <c r="V7" s="4">
        <v>966</v>
      </c>
      <c r="W7" s="4">
        <v>653</v>
      </c>
      <c r="X7" s="4">
        <v>930</v>
      </c>
      <c r="Y7" s="4">
        <v>489</v>
      </c>
      <c r="Z7" s="4">
        <v>526</v>
      </c>
      <c r="AA7" s="4">
        <v>96</v>
      </c>
      <c r="AC7" s="4">
        <f>SUM(D7:AB7)</f>
        <v>7640</v>
      </c>
    </row>
    <row r="8" spans="1:29" s="15" customFormat="1">
      <c r="B8" s="7"/>
      <c r="C8" s="17"/>
      <c r="D8" s="4"/>
      <c r="E8" s="4"/>
      <c r="F8" s="4"/>
      <c r="G8" s="4"/>
      <c r="H8" s="4"/>
    </row>
    <row r="9" spans="1:29" s="15" customFormat="1" ht="18.600000000000001">
      <c r="B9" s="7"/>
      <c r="C9" s="18" t="s">
        <v>5</v>
      </c>
      <c r="D9" s="14">
        <v>44197</v>
      </c>
      <c r="E9" s="14">
        <f>EDATE(D9,1)</f>
        <v>44228</v>
      </c>
      <c r="F9" s="14">
        <f>EDATE(E9,1)</f>
        <v>44256</v>
      </c>
      <c r="G9" s="14">
        <f t="shared" ref="G9:AA9" si="1">EDATE(F9,1)</f>
        <v>44287</v>
      </c>
      <c r="H9" s="14">
        <f t="shared" si="1"/>
        <v>44317</v>
      </c>
      <c r="I9" s="14">
        <f t="shared" si="1"/>
        <v>44348</v>
      </c>
      <c r="J9" s="14">
        <f t="shared" si="1"/>
        <v>44378</v>
      </c>
      <c r="K9" s="14">
        <f t="shared" si="1"/>
        <v>44409</v>
      </c>
      <c r="L9" s="14">
        <f t="shared" si="1"/>
        <v>44440</v>
      </c>
      <c r="M9" s="14">
        <f t="shared" si="1"/>
        <v>44470</v>
      </c>
      <c r="N9" s="14">
        <f t="shared" si="1"/>
        <v>44501</v>
      </c>
      <c r="O9" s="14">
        <f t="shared" si="1"/>
        <v>44531</v>
      </c>
      <c r="P9" s="14">
        <f t="shared" si="1"/>
        <v>44562</v>
      </c>
      <c r="Q9" s="14">
        <f t="shared" si="1"/>
        <v>44593</v>
      </c>
      <c r="R9" s="14">
        <f t="shared" si="1"/>
        <v>44621</v>
      </c>
      <c r="S9" s="14">
        <f t="shared" si="1"/>
        <v>44652</v>
      </c>
      <c r="T9" s="14">
        <f t="shared" si="1"/>
        <v>44682</v>
      </c>
      <c r="U9" s="14">
        <f t="shared" si="1"/>
        <v>44713</v>
      </c>
      <c r="V9" s="14">
        <f t="shared" si="1"/>
        <v>44743</v>
      </c>
      <c r="W9" s="14">
        <f t="shared" si="1"/>
        <v>44774</v>
      </c>
      <c r="X9" s="14">
        <f t="shared" si="1"/>
        <v>44805</v>
      </c>
      <c r="Y9" s="14">
        <f t="shared" si="1"/>
        <v>44835</v>
      </c>
      <c r="Z9" s="14">
        <f t="shared" si="1"/>
        <v>44866</v>
      </c>
      <c r="AA9" s="14">
        <f t="shared" si="1"/>
        <v>44896</v>
      </c>
      <c r="AB9" s="11"/>
      <c r="AC9" s="14" t="s">
        <v>4</v>
      </c>
    </row>
    <row r="10" spans="1:29" s="16" customFormat="1">
      <c r="B10" s="21"/>
      <c r="C10" s="27"/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16">
        <v>86753.97</v>
      </c>
      <c r="Q10" s="16">
        <v>926847.34</v>
      </c>
      <c r="R10" s="16">
        <v>1129632.3899999999</v>
      </c>
      <c r="S10" s="16">
        <v>1232208</v>
      </c>
      <c r="T10" s="16">
        <v>1836296.9</v>
      </c>
      <c r="U10" s="16">
        <v>1478447.68</v>
      </c>
      <c r="V10" s="16">
        <v>1835743.44</v>
      </c>
      <c r="W10" s="16">
        <v>1305798.28</v>
      </c>
      <c r="X10" s="16">
        <v>1997855.95</v>
      </c>
      <c r="Y10" s="16">
        <v>829085.77</v>
      </c>
      <c r="Z10" s="16">
        <v>845752.25</v>
      </c>
      <c r="AA10" s="16">
        <v>136973.32</v>
      </c>
      <c r="AC10" s="16">
        <f>SUM(D10:AB10)</f>
        <v>13641395.289999997</v>
      </c>
    </row>
    <row r="11" spans="1:29">
      <c r="C11" s="24"/>
    </row>
    <row r="12" spans="1:29" s="15" customFormat="1" ht="18.600000000000001">
      <c r="B12" s="7"/>
      <c r="C12" s="18" t="s">
        <v>6</v>
      </c>
      <c r="D12" s="14">
        <v>44197</v>
      </c>
      <c r="E12" s="14">
        <f>EDATE(D12,1)</f>
        <v>44228</v>
      </c>
      <c r="F12" s="14">
        <f>EDATE(E12,1)</f>
        <v>44256</v>
      </c>
      <c r="G12" s="14">
        <f t="shared" ref="G12" si="2">EDATE(F12,1)</f>
        <v>44287</v>
      </c>
      <c r="H12" s="14">
        <f t="shared" ref="H12" si="3">EDATE(G12,1)</f>
        <v>44317</v>
      </c>
      <c r="I12" s="14">
        <f t="shared" ref="I12" si="4">EDATE(H12,1)</f>
        <v>44348</v>
      </c>
      <c r="J12" s="14">
        <f t="shared" ref="J12" si="5">EDATE(I12,1)</f>
        <v>44378</v>
      </c>
      <c r="K12" s="14">
        <f t="shared" ref="K12" si="6">EDATE(J12,1)</f>
        <v>44409</v>
      </c>
      <c r="L12" s="14">
        <f t="shared" ref="L12" si="7">EDATE(K12,1)</f>
        <v>44440</v>
      </c>
      <c r="M12" s="14">
        <f t="shared" ref="M12" si="8">EDATE(L12,1)</f>
        <v>44470</v>
      </c>
      <c r="N12" s="14">
        <f t="shared" ref="N12" si="9">EDATE(M12,1)</f>
        <v>44501</v>
      </c>
      <c r="O12" s="14">
        <f t="shared" ref="O12" si="10">EDATE(N12,1)</f>
        <v>44531</v>
      </c>
      <c r="P12" s="14">
        <f t="shared" ref="P12" si="11">EDATE(O12,1)</f>
        <v>44562</v>
      </c>
      <c r="Q12" s="14">
        <f t="shared" ref="Q12" si="12">EDATE(P12,1)</f>
        <v>44593</v>
      </c>
      <c r="R12" s="14">
        <f t="shared" ref="R12" si="13">EDATE(Q12,1)</f>
        <v>44621</v>
      </c>
      <c r="S12" s="14">
        <f t="shared" ref="S12" si="14">EDATE(R12,1)</f>
        <v>44652</v>
      </c>
      <c r="T12" s="14">
        <f t="shared" ref="T12" si="15">EDATE(S12,1)</f>
        <v>44682</v>
      </c>
      <c r="U12" s="14">
        <f t="shared" ref="U12" si="16">EDATE(T12,1)</f>
        <v>44713</v>
      </c>
      <c r="V12" s="14">
        <f t="shared" ref="V12" si="17">EDATE(U12,1)</f>
        <v>44743</v>
      </c>
      <c r="W12" s="14">
        <f t="shared" ref="W12" si="18">EDATE(V12,1)</f>
        <v>44774</v>
      </c>
      <c r="X12" s="14">
        <f t="shared" ref="X12" si="19">EDATE(W12,1)</f>
        <v>44805</v>
      </c>
      <c r="Y12" s="14">
        <f t="shared" ref="Y12" si="20">EDATE(X12,1)</f>
        <v>44835</v>
      </c>
      <c r="Z12" s="14">
        <f t="shared" ref="Z12" si="21">EDATE(Y12,1)</f>
        <v>44866</v>
      </c>
      <c r="AA12" s="14">
        <f t="shared" ref="AA12" si="22">EDATE(Z12,1)</f>
        <v>44896</v>
      </c>
      <c r="AB12" s="11"/>
      <c r="AC12" s="14" t="s">
        <v>4</v>
      </c>
    </row>
    <row r="13" spans="1:29">
      <c r="C13" s="25"/>
      <c r="D13" s="4" t="s">
        <v>7</v>
      </c>
      <c r="E13" s="4" t="s">
        <v>7</v>
      </c>
      <c r="F13" s="4" t="s">
        <v>7</v>
      </c>
      <c r="G13" s="4" t="s">
        <v>7</v>
      </c>
      <c r="H13" s="4" t="s">
        <v>7</v>
      </c>
      <c r="I13" s="4" t="s">
        <v>7</v>
      </c>
      <c r="J13" s="4" t="s">
        <v>7</v>
      </c>
      <c r="K13" s="4" t="s">
        <v>7</v>
      </c>
      <c r="L13" s="4" t="s">
        <v>7</v>
      </c>
      <c r="M13" s="4" t="s">
        <v>7</v>
      </c>
      <c r="N13" s="4" t="s">
        <v>7</v>
      </c>
      <c r="O13" s="4" t="s">
        <v>7</v>
      </c>
      <c r="P13" s="16">
        <f>P10/P7</f>
        <v>1355.53078125</v>
      </c>
      <c r="Q13" s="16">
        <f t="shared" ref="Q13:AA13" si="23">Q10/Q7</f>
        <v>1471.1862539682538</v>
      </c>
      <c r="R13" s="16">
        <f t="shared" si="23"/>
        <v>1508.1874365821093</v>
      </c>
      <c r="S13" s="16">
        <f t="shared" si="23"/>
        <v>1647.3368983957218</v>
      </c>
      <c r="T13" s="16">
        <f t="shared" si="23"/>
        <v>1898.9626680455015</v>
      </c>
      <c r="U13" s="16">
        <f t="shared" si="23"/>
        <v>1798.5981508515815</v>
      </c>
      <c r="V13" s="16">
        <f t="shared" si="23"/>
        <v>1900.3555279503105</v>
      </c>
      <c r="W13" s="16">
        <f t="shared" si="23"/>
        <v>1999.6910872894334</v>
      </c>
      <c r="X13" s="16">
        <f t="shared" si="23"/>
        <v>2148.2322043010754</v>
      </c>
      <c r="Y13" s="16">
        <f t="shared" si="23"/>
        <v>1695.4719222903886</v>
      </c>
      <c r="Z13" s="16">
        <f t="shared" si="23"/>
        <v>1607.8940114068441</v>
      </c>
      <c r="AA13" s="16">
        <f t="shared" si="23"/>
        <v>1426.8054166666668</v>
      </c>
      <c r="AC13" s="16">
        <f>AC10/AC7</f>
        <v>1785.522943717277</v>
      </c>
    </row>
    <row r="14" spans="1:29">
      <c r="C14" s="25"/>
    </row>
    <row r="15" spans="1:29" s="15" customFormat="1" ht="30.95">
      <c r="B15" s="7"/>
      <c r="C15" s="18" t="s">
        <v>8</v>
      </c>
      <c r="D15" s="4"/>
      <c r="E15" s="4"/>
      <c r="F15" s="4"/>
      <c r="G15" s="4"/>
      <c r="H15" s="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C16" s="29" t="s">
        <v>9</v>
      </c>
      <c r="I16" s="4"/>
      <c r="J16" s="4"/>
      <c r="K16" s="4"/>
      <c r="L16" s="4"/>
      <c r="M16" s="4"/>
      <c r="N16" s="4"/>
      <c r="O16" s="4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2:29">
      <c r="C17" s="25"/>
    </row>
    <row r="18" spans="2:29" s="15" customFormat="1">
      <c r="B18" s="7"/>
      <c r="C18" s="18" t="s">
        <v>10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46.5">
      <c r="C19" s="29" t="s">
        <v>11</v>
      </c>
    </row>
    <row r="20" spans="2:29">
      <c r="C20" s="25"/>
    </row>
    <row r="21" spans="2:29">
      <c r="C21" s="18" t="s">
        <v>12</v>
      </c>
    </row>
    <row r="22" spans="2:29" ht="46.5">
      <c r="C22" s="29" t="s">
        <v>13</v>
      </c>
    </row>
    <row r="23" spans="2:29">
      <c r="C23" s="25"/>
    </row>
    <row r="24" spans="2:29">
      <c r="C24" s="18" t="s">
        <v>14</v>
      </c>
    </row>
    <row r="25" spans="2:29" ht="46.5">
      <c r="C25" s="29" t="s">
        <v>15</v>
      </c>
    </row>
    <row r="26" spans="2:29">
      <c r="C26" s="25"/>
    </row>
    <row r="27" spans="2:29" ht="30.95">
      <c r="C27" s="18" t="s">
        <v>16</v>
      </c>
    </row>
    <row r="28" spans="2:29">
      <c r="C28" s="29" t="s">
        <v>9</v>
      </c>
    </row>
    <row r="29" spans="2:29">
      <c r="C29" s="25"/>
    </row>
    <row r="30" spans="2:29" ht="30.95">
      <c r="C30" s="18" t="s">
        <v>17</v>
      </c>
    </row>
    <row r="31" spans="2:29">
      <c r="C31" s="29" t="s">
        <v>9</v>
      </c>
    </row>
    <row r="32" spans="2:29">
      <c r="C32" s="25"/>
    </row>
    <row r="33" spans="3:6" ht="30.95">
      <c r="C33" s="18" t="s">
        <v>18</v>
      </c>
    </row>
    <row r="34" spans="3:6">
      <c r="C34" s="29" t="s">
        <v>9</v>
      </c>
    </row>
    <row r="35" spans="3:6">
      <c r="C35" s="25"/>
    </row>
    <row r="36" spans="3:6" ht="30.95">
      <c r="C36" s="18" t="s">
        <v>19</v>
      </c>
    </row>
    <row r="37" spans="3:6">
      <c r="C37" s="29" t="s">
        <v>9</v>
      </c>
    </row>
    <row r="38" spans="3:6">
      <c r="C38" s="25"/>
    </row>
    <row r="39" spans="3:6">
      <c r="C39" s="18" t="s">
        <v>20</v>
      </c>
    </row>
    <row r="40" spans="3:6" ht="46.5">
      <c r="C40" s="29" t="s">
        <v>21</v>
      </c>
      <c r="F40" s="23"/>
    </row>
    <row r="41" spans="3:6">
      <c r="C41" s="25"/>
    </row>
    <row r="42" spans="3:6">
      <c r="C42" s="18" t="s">
        <v>22</v>
      </c>
    </row>
    <row r="43" spans="3:6" ht="46.5">
      <c r="C43" s="29" t="s">
        <v>23</v>
      </c>
    </row>
    <row r="44" spans="3:6">
      <c r="C44" s="25"/>
    </row>
    <row r="45" spans="3:6">
      <c r="C45" s="18" t="s">
        <v>24</v>
      </c>
    </row>
    <row r="46" spans="3:6" ht="46.5">
      <c r="C46" s="29" t="s">
        <v>25</v>
      </c>
    </row>
    <row r="47" spans="3:6">
      <c r="C47" s="25"/>
    </row>
    <row r="48" spans="3:6">
      <c r="C48" s="18" t="s">
        <v>26</v>
      </c>
    </row>
    <row r="49" spans="3:3" ht="46.5">
      <c r="C49" s="29" t="s">
        <v>27</v>
      </c>
    </row>
    <row r="50" spans="3:3">
      <c r="C50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8EE8E5-DA85-4A10-A2C0-ADDDF6CC6B52}"/>
</file>

<file path=customXml/itemProps2.xml><?xml version="1.0" encoding="utf-8"?>
<ds:datastoreItem xmlns:ds="http://schemas.openxmlformats.org/officeDocument/2006/customXml" ds:itemID="{85A8D23B-445C-4D59-BB49-8B5CE0D06F79}"/>
</file>

<file path=customXml/itemProps3.xml><?xml version="1.0" encoding="utf-8"?>
<ds:datastoreItem xmlns:ds="http://schemas.openxmlformats.org/officeDocument/2006/customXml" ds:itemID="{D8E5F30C-E216-458A-BF70-693B3C795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Philadelphia - Revenue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LaCour</dc:creator>
  <cp:keywords/>
  <dc:description/>
  <cp:lastModifiedBy>andre.c.dasent@gmail.com</cp:lastModifiedBy>
  <cp:revision/>
  <dcterms:created xsi:type="dcterms:W3CDTF">2023-02-23T00:23:41Z</dcterms:created>
  <dcterms:modified xsi:type="dcterms:W3CDTF">2023-03-02T05:21:23Z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  <property fmtid="{D5CDD505-2E9C-101B-9397-08002B2CF9AE}" pid="3" name="MediaServiceImageTags">
    <vt:lpwstr/>
  </property>
</Properties>
</file>