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henriettal\Documents\cost of service reports 12042015\"/>
    </mc:Choice>
  </mc:AlternateContent>
  <bookViews>
    <workbookView xWindow="23736" yWindow="120" windowWidth="26916" windowHeight="25620" tabRatio="737"/>
  </bookViews>
  <sheets>
    <sheet name="Report 20150923" sheetId="19" r:id="rId1"/>
    <sheet name="Report 20150511" sheetId="9" r:id="rId2"/>
    <sheet name="FY15" sheetId="18" r:id="rId3"/>
    <sheet name="FY14" sheetId="6" r:id="rId4"/>
    <sheet name="FY13" sheetId="4" r:id="rId5"/>
    <sheet name="FY12" sheetId="5" r:id="rId6"/>
    <sheet name="PLSQL(All-Trans)v2015.01" sheetId="2" r:id="rId7"/>
    <sheet name="PLSQL(Ever)v2015.01" sheetId="7" r:id="rId8"/>
    <sheet name="PLSQL(FY)v2015.01" sheetId="8" r:id="rId9"/>
    <sheet name="PLSQL(FY+1M)v2015.01" sheetId="10" r:id="rId10"/>
    <sheet name="PLSQL(Stormwater Billings)v4" sheetId="11" r:id="rId11"/>
    <sheet name="PLSQL(Stormwater Ever)v4" sheetId="12" r:id="rId12"/>
    <sheet name="PLSQL(Stormwater FY)v4" sheetId="13" r:id="rId13"/>
    <sheet name="PLSQL(Stormwater FY+1M)v4" sheetId="14" r:id="rId14"/>
    <sheet name="PLSQL(W-Billings)v4" sheetId="15" r:id="rId15"/>
    <sheet name="PLSQL(W-Ever)v4" sheetId="16" r:id="rId16"/>
  </sheets>
  <definedNames>
    <definedName name="_xlnm.Print_Area" localSheetId="0">'Report 20150923'!$A$1:$E$49</definedName>
  </definedNames>
  <calcPr calcId="152511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8" i="4" l="1"/>
  <c r="O109" i="4"/>
  <c r="O110" i="4"/>
  <c r="O111" i="4"/>
  <c r="O112" i="4"/>
  <c r="O113" i="4"/>
  <c r="O114" i="4"/>
  <c r="O115" i="4"/>
  <c r="O116" i="4"/>
  <c r="O117" i="4"/>
  <c r="O118" i="4"/>
  <c r="O119" i="4"/>
  <c r="O120" i="4"/>
  <c r="C32" i="19"/>
  <c r="O121" i="4"/>
  <c r="C41" i="19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C31" i="19"/>
  <c r="C48" i="19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D32" i="19"/>
  <c r="O121" i="6"/>
  <c r="D41" i="19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D31" i="19"/>
  <c r="D48" i="19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E32" i="19"/>
  <c r="O121" i="18"/>
  <c r="E41" i="19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E31" i="19"/>
  <c r="E48" i="19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C34" i="19"/>
  <c r="O141" i="4"/>
  <c r="C43" i="19"/>
  <c r="C49" i="19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D34" i="19"/>
  <c r="O141" i="6"/>
  <c r="D43" i="19"/>
  <c r="D49" i="19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E34" i="19"/>
  <c r="O141" i="18"/>
  <c r="E43" i="19"/>
  <c r="E49" i="19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B34" i="19"/>
  <c r="O141" i="5"/>
  <c r="B43" i="19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B31" i="19"/>
  <c r="O121" i="5"/>
  <c r="B41" i="19"/>
  <c r="B49" i="19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B32" i="19"/>
  <c r="B48" i="19"/>
  <c r="O161" i="5"/>
  <c r="B45" i="19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B36" i="19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C36" i="19"/>
  <c r="O161" i="4"/>
  <c r="C45" i="19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D36" i="19"/>
  <c r="O161" i="6"/>
  <c r="D45" i="19"/>
  <c r="B181" i="6"/>
  <c r="C181" i="6"/>
  <c r="D181" i="6"/>
  <c r="E181" i="6"/>
  <c r="F181" i="6"/>
  <c r="G181" i="6"/>
  <c r="H181" i="6"/>
  <c r="I181" i="6"/>
  <c r="J181" i="6"/>
  <c r="K181" i="6"/>
  <c r="L181" i="6"/>
  <c r="M181" i="6"/>
  <c r="O181" i="6"/>
  <c r="D22" i="19"/>
  <c r="B183" i="4"/>
  <c r="C183" i="4"/>
  <c r="D183" i="4"/>
  <c r="E183" i="4"/>
  <c r="F183" i="4"/>
  <c r="G183" i="4"/>
  <c r="H183" i="4"/>
  <c r="I183" i="4"/>
  <c r="J183" i="4"/>
  <c r="K183" i="4"/>
  <c r="L183" i="4"/>
  <c r="M183" i="4"/>
  <c r="O183" i="4"/>
  <c r="C22" i="19"/>
  <c r="B184" i="5"/>
  <c r="C184" i="5"/>
  <c r="D184" i="5"/>
  <c r="E184" i="5"/>
  <c r="F184" i="5"/>
  <c r="G184" i="5"/>
  <c r="H184" i="5"/>
  <c r="I184" i="5"/>
  <c r="J184" i="5"/>
  <c r="K184" i="5"/>
  <c r="L184" i="5"/>
  <c r="M184" i="5"/>
  <c r="O184" i="5"/>
  <c r="B22" i="19"/>
  <c r="O183" i="5"/>
  <c r="O182" i="5"/>
  <c r="O182" i="4"/>
  <c r="O181" i="4"/>
  <c r="O180" i="6"/>
  <c r="O179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D5" i="19"/>
  <c r="O20" i="6"/>
  <c r="D13" i="19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D4" i="19"/>
  <c r="D26" i="19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C5" i="19"/>
  <c r="O20" i="4"/>
  <c r="C13" i="19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C4" i="19"/>
  <c r="C26" i="19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B5" i="19"/>
  <c r="O20" i="5"/>
  <c r="B13" i="19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B4" i="19"/>
  <c r="B26" i="19"/>
  <c r="O101" i="6"/>
  <c r="D40" i="19"/>
  <c r="O101" i="4"/>
  <c r="C40" i="19"/>
  <c r="O101" i="5"/>
  <c r="B40" i="19"/>
  <c r="O161" i="18"/>
  <c r="E45" i="19"/>
  <c r="O101" i="18"/>
  <c r="E40" i="19"/>
  <c r="C46" i="19"/>
  <c r="D46" i="19"/>
  <c r="E46" i="19"/>
  <c r="B46" i="19"/>
  <c r="C44" i="19"/>
  <c r="D44" i="19"/>
  <c r="E44" i="19"/>
  <c r="B44" i="19"/>
  <c r="C42" i="19"/>
  <c r="D42" i="19"/>
  <c r="E42" i="19"/>
  <c r="B42" i="19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E36" i="19"/>
  <c r="C37" i="19"/>
  <c r="D37" i="19"/>
  <c r="E37" i="19"/>
  <c r="B37" i="19"/>
  <c r="C35" i="19"/>
  <c r="D35" i="19"/>
  <c r="E35" i="19"/>
  <c r="B35" i="19"/>
  <c r="C33" i="19"/>
  <c r="D33" i="19"/>
  <c r="E33" i="19"/>
  <c r="B33" i="19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C7" i="19"/>
  <c r="C27" i="19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D7" i="19"/>
  <c r="D27" i="19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E7" i="19"/>
  <c r="O20" i="18"/>
  <c r="E13" i="19"/>
  <c r="B171" i="18"/>
  <c r="C171" i="18"/>
  <c r="D171" i="18"/>
  <c r="E171" i="18"/>
  <c r="F171" i="18"/>
  <c r="G171" i="18"/>
  <c r="H171" i="18"/>
  <c r="I171" i="18"/>
  <c r="J171" i="18"/>
  <c r="K171" i="18"/>
  <c r="L171" i="18"/>
  <c r="M171" i="18"/>
  <c r="O171" i="18"/>
  <c r="E22" i="19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E4" i="19"/>
  <c r="E27" i="19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B7" i="19"/>
  <c r="B27" i="19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E5" i="19"/>
  <c r="E26" i="19"/>
  <c r="O80" i="18"/>
  <c r="E18" i="19"/>
  <c r="O60" i="18"/>
  <c r="E16" i="19"/>
  <c r="O40" i="18"/>
  <c r="E14" i="19"/>
  <c r="O80" i="6"/>
  <c r="D18" i="19"/>
  <c r="O60" i="6"/>
  <c r="D16" i="19"/>
  <c r="O40" i="6"/>
  <c r="D14" i="19"/>
  <c r="O80" i="4"/>
  <c r="C18" i="19"/>
  <c r="O60" i="4"/>
  <c r="C16" i="19"/>
  <c r="O40" i="4"/>
  <c r="C14" i="19"/>
  <c r="E19" i="19"/>
  <c r="C19" i="19"/>
  <c r="D19" i="19"/>
  <c r="O80" i="5"/>
  <c r="B18" i="19"/>
  <c r="O60" i="5"/>
  <c r="B16" i="19"/>
  <c r="O40" i="5"/>
  <c r="B14" i="19"/>
  <c r="B19" i="19"/>
  <c r="C17" i="19"/>
  <c r="D17" i="19"/>
  <c r="E17" i="19"/>
  <c r="B17" i="19"/>
  <c r="C15" i="19"/>
  <c r="D15" i="19"/>
  <c r="E15" i="19"/>
  <c r="B15" i="19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E9" i="19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D9" i="19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C9" i="19"/>
  <c r="C10" i="19"/>
  <c r="D10" i="19"/>
  <c r="E10" i="19"/>
  <c r="C8" i="19"/>
  <c r="D8" i="19"/>
  <c r="E8" i="19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B9" i="19"/>
  <c r="B10" i="19"/>
  <c r="B8" i="19"/>
  <c r="E6" i="19"/>
  <c r="D6" i="19"/>
  <c r="C6" i="19"/>
  <c r="B6" i="19"/>
  <c r="O169" i="18"/>
  <c r="O170" i="18"/>
  <c r="B162" i="18"/>
  <c r="C162" i="18"/>
  <c r="D162" i="18"/>
  <c r="E162" i="18"/>
  <c r="F162" i="18"/>
  <c r="G162" i="18"/>
  <c r="H162" i="18"/>
  <c r="I162" i="18"/>
  <c r="J162" i="18"/>
  <c r="K162" i="18"/>
  <c r="L162" i="18"/>
  <c r="M162" i="18"/>
  <c r="O162" i="18"/>
  <c r="B142" i="18"/>
  <c r="C142" i="18"/>
  <c r="D142" i="18"/>
  <c r="E142" i="18"/>
  <c r="F142" i="18"/>
  <c r="G142" i="18"/>
  <c r="H142" i="18"/>
  <c r="I142" i="18"/>
  <c r="J142" i="18"/>
  <c r="K142" i="18"/>
  <c r="L142" i="18"/>
  <c r="M142" i="18"/>
  <c r="O142" i="18"/>
  <c r="B122" i="18"/>
  <c r="C122" i="18"/>
  <c r="D122" i="18"/>
  <c r="E122" i="18"/>
  <c r="F122" i="18"/>
  <c r="G122" i="18"/>
  <c r="H122" i="18"/>
  <c r="I122" i="18"/>
  <c r="J122" i="18"/>
  <c r="K122" i="18"/>
  <c r="L122" i="18"/>
  <c r="M122" i="18"/>
  <c r="O122" i="18"/>
  <c r="B102" i="18"/>
  <c r="C102" i="18"/>
  <c r="D102" i="18"/>
  <c r="E102" i="18"/>
  <c r="F102" i="18"/>
  <c r="G102" i="18"/>
  <c r="H102" i="18"/>
  <c r="I102" i="18"/>
  <c r="J102" i="18"/>
  <c r="K102" i="18"/>
  <c r="L102" i="18"/>
  <c r="M102" i="18"/>
  <c r="O102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O21" i="18"/>
  <c r="B41" i="18"/>
  <c r="B61" i="18"/>
  <c r="B81" i="18"/>
  <c r="C81" i="18"/>
  <c r="D81" i="18"/>
  <c r="E81" i="18"/>
  <c r="F81" i="18"/>
  <c r="G81" i="18"/>
  <c r="H81" i="18"/>
  <c r="I81" i="18"/>
  <c r="J81" i="18"/>
  <c r="K81" i="18"/>
  <c r="L81" i="18"/>
  <c r="M81" i="18"/>
  <c r="O81" i="18"/>
  <c r="C61" i="18"/>
  <c r="D61" i="18"/>
  <c r="E61" i="18"/>
  <c r="F61" i="18"/>
  <c r="G61" i="18"/>
  <c r="H61" i="18"/>
  <c r="I61" i="18"/>
  <c r="J61" i="18"/>
  <c r="K61" i="18"/>
  <c r="L61" i="18"/>
  <c r="M61" i="18"/>
  <c r="O61" i="18"/>
  <c r="C41" i="18"/>
  <c r="D41" i="18"/>
  <c r="E41" i="18"/>
  <c r="F41" i="18"/>
  <c r="G41" i="18"/>
  <c r="H41" i="18"/>
  <c r="I41" i="18"/>
  <c r="J41" i="18"/>
  <c r="K41" i="18"/>
  <c r="L41" i="18"/>
  <c r="M41" i="18"/>
  <c r="O41" i="18"/>
  <c r="O169" i="6"/>
  <c r="B170" i="4"/>
  <c r="C170" i="4"/>
  <c r="D170" i="4"/>
  <c r="E170" i="4"/>
  <c r="F170" i="4"/>
  <c r="G170" i="4"/>
  <c r="H170" i="4"/>
  <c r="I170" i="4"/>
  <c r="J170" i="4"/>
  <c r="K170" i="4"/>
  <c r="L170" i="4"/>
  <c r="M170" i="4"/>
  <c r="O170" i="4"/>
  <c r="B170" i="5"/>
  <c r="C170" i="5"/>
  <c r="D170" i="5"/>
  <c r="E170" i="5"/>
  <c r="F170" i="5"/>
  <c r="G170" i="5"/>
  <c r="H170" i="5"/>
  <c r="I170" i="5"/>
  <c r="J170" i="5"/>
  <c r="K170" i="5"/>
  <c r="L170" i="5"/>
  <c r="M170" i="5"/>
  <c r="O170" i="5"/>
  <c r="O176" i="5"/>
  <c r="O177" i="5"/>
  <c r="N177" i="5"/>
  <c r="M177" i="5"/>
  <c r="L177" i="5"/>
  <c r="K177" i="5"/>
  <c r="J177" i="5"/>
  <c r="I177" i="5"/>
  <c r="H177" i="5"/>
  <c r="G177" i="5"/>
  <c r="F177" i="5"/>
  <c r="E177" i="5"/>
  <c r="D177" i="5"/>
  <c r="C177" i="5"/>
  <c r="B177" i="5"/>
  <c r="O175" i="5"/>
  <c r="O169" i="5"/>
  <c r="N170" i="5"/>
  <c r="O168" i="5"/>
  <c r="O175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B176" i="4"/>
  <c r="O174" i="4"/>
  <c r="O169" i="4"/>
  <c r="N170" i="4"/>
  <c r="O168" i="4"/>
  <c r="O174" i="6"/>
  <c r="B162" i="5"/>
  <c r="C162" i="5"/>
  <c r="D162" i="5"/>
  <c r="E162" i="5"/>
  <c r="F162" i="5"/>
  <c r="G162" i="5"/>
  <c r="H162" i="5"/>
  <c r="I162" i="5"/>
  <c r="J162" i="5"/>
  <c r="K162" i="5"/>
  <c r="L162" i="5"/>
  <c r="M162" i="5"/>
  <c r="O162" i="5"/>
  <c r="B142" i="5"/>
  <c r="C142" i="5"/>
  <c r="D142" i="5"/>
  <c r="E142" i="5"/>
  <c r="F142" i="5"/>
  <c r="G142" i="5"/>
  <c r="H142" i="5"/>
  <c r="I142" i="5"/>
  <c r="J142" i="5"/>
  <c r="K142" i="5"/>
  <c r="L142" i="5"/>
  <c r="M142" i="5"/>
  <c r="O142" i="5"/>
  <c r="B122" i="5"/>
  <c r="C122" i="5"/>
  <c r="D122" i="5"/>
  <c r="E122" i="5"/>
  <c r="F122" i="5"/>
  <c r="G122" i="5"/>
  <c r="H122" i="5"/>
  <c r="I122" i="5"/>
  <c r="J122" i="5"/>
  <c r="K122" i="5"/>
  <c r="L122" i="5"/>
  <c r="M122" i="5"/>
  <c r="O122" i="5"/>
  <c r="B102" i="5"/>
  <c r="C102" i="5"/>
  <c r="D102" i="5"/>
  <c r="E102" i="5"/>
  <c r="F102" i="5"/>
  <c r="G102" i="5"/>
  <c r="H102" i="5"/>
  <c r="I102" i="5"/>
  <c r="J102" i="5"/>
  <c r="K102" i="5"/>
  <c r="L102" i="5"/>
  <c r="M102" i="5"/>
  <c r="O102" i="5"/>
  <c r="C162" i="4"/>
  <c r="D162" i="4"/>
  <c r="E162" i="4"/>
  <c r="F162" i="4"/>
  <c r="G162" i="4"/>
  <c r="H162" i="4"/>
  <c r="I162" i="4"/>
  <c r="J162" i="4"/>
  <c r="K162" i="4"/>
  <c r="L162" i="4"/>
  <c r="M162" i="4"/>
  <c r="B162" i="4"/>
  <c r="C162" i="6"/>
  <c r="D162" i="6"/>
  <c r="E162" i="6"/>
  <c r="F162" i="6"/>
  <c r="G162" i="6"/>
  <c r="H162" i="6"/>
  <c r="I162" i="6"/>
  <c r="J162" i="6"/>
  <c r="K162" i="6"/>
  <c r="L162" i="6"/>
  <c r="M162" i="6"/>
  <c r="B162" i="6"/>
  <c r="O162" i="4"/>
  <c r="O162" i="6"/>
  <c r="C142" i="4"/>
  <c r="D142" i="4"/>
  <c r="E142" i="4"/>
  <c r="F142" i="4"/>
  <c r="G142" i="4"/>
  <c r="H142" i="4"/>
  <c r="I142" i="4"/>
  <c r="J142" i="4"/>
  <c r="K142" i="4"/>
  <c r="L142" i="4"/>
  <c r="M142" i="4"/>
  <c r="B142" i="4"/>
  <c r="C142" i="6"/>
  <c r="D142" i="6"/>
  <c r="E142" i="6"/>
  <c r="F142" i="6"/>
  <c r="G142" i="6"/>
  <c r="H142" i="6"/>
  <c r="I142" i="6"/>
  <c r="J142" i="6"/>
  <c r="K142" i="6"/>
  <c r="L142" i="6"/>
  <c r="M142" i="6"/>
  <c r="B142" i="6"/>
  <c r="O142" i="4"/>
  <c r="O142" i="6"/>
  <c r="C122" i="6"/>
  <c r="D122" i="6"/>
  <c r="E122" i="6"/>
  <c r="F122" i="6"/>
  <c r="G122" i="6"/>
  <c r="H122" i="6"/>
  <c r="I122" i="6"/>
  <c r="J122" i="6"/>
  <c r="K122" i="6"/>
  <c r="L122" i="6"/>
  <c r="M122" i="6"/>
  <c r="B122" i="6"/>
  <c r="C122" i="4"/>
  <c r="D122" i="4"/>
  <c r="E122" i="4"/>
  <c r="F122" i="4"/>
  <c r="G122" i="4"/>
  <c r="H122" i="4"/>
  <c r="I122" i="4"/>
  <c r="J122" i="4"/>
  <c r="K122" i="4"/>
  <c r="L122" i="4"/>
  <c r="M122" i="4"/>
  <c r="B122" i="4"/>
  <c r="O122" i="4"/>
  <c r="O122" i="6"/>
  <c r="C102" i="4"/>
  <c r="D102" i="4"/>
  <c r="E102" i="4"/>
  <c r="F102" i="4"/>
  <c r="G102" i="4"/>
  <c r="H102" i="4"/>
  <c r="I102" i="4"/>
  <c r="J102" i="4"/>
  <c r="K102" i="4"/>
  <c r="L102" i="4"/>
  <c r="M102" i="4"/>
  <c r="B102" i="4"/>
  <c r="O102" i="4"/>
  <c r="C102" i="6"/>
  <c r="D102" i="6"/>
  <c r="E102" i="6"/>
  <c r="F102" i="6"/>
  <c r="G102" i="6"/>
  <c r="H102" i="6"/>
  <c r="I102" i="6"/>
  <c r="J102" i="6"/>
  <c r="K102" i="6"/>
  <c r="L102" i="6"/>
  <c r="M102" i="6"/>
  <c r="B102" i="6"/>
  <c r="K81" i="5"/>
  <c r="L81" i="5"/>
  <c r="M81" i="5"/>
  <c r="C81" i="5"/>
  <c r="D81" i="5"/>
  <c r="E81" i="5"/>
  <c r="F81" i="5"/>
  <c r="G81" i="5"/>
  <c r="H81" i="5"/>
  <c r="I81" i="5"/>
  <c r="J81" i="5"/>
  <c r="B81" i="5"/>
  <c r="C81" i="6"/>
  <c r="D81" i="6"/>
  <c r="E81" i="6"/>
  <c r="F81" i="6"/>
  <c r="G81" i="6"/>
  <c r="H81" i="6"/>
  <c r="I81" i="6"/>
  <c r="J81" i="6"/>
  <c r="K81" i="6"/>
  <c r="L81" i="6"/>
  <c r="M81" i="6"/>
  <c r="B81" i="6"/>
  <c r="C81" i="4"/>
  <c r="D81" i="4"/>
  <c r="E81" i="4"/>
  <c r="F81" i="4"/>
  <c r="G81" i="4"/>
  <c r="H81" i="4"/>
  <c r="I81" i="4"/>
  <c r="J81" i="4"/>
  <c r="K81" i="4"/>
  <c r="L81" i="4"/>
  <c r="M81" i="4"/>
  <c r="B81" i="4"/>
  <c r="O81" i="6"/>
  <c r="N81" i="6"/>
  <c r="O81" i="4"/>
  <c r="N81" i="4"/>
  <c r="O81" i="5"/>
  <c r="N81" i="5"/>
  <c r="O61" i="5"/>
  <c r="O41" i="5"/>
  <c r="B21" i="5"/>
  <c r="C21" i="5"/>
  <c r="D21" i="5"/>
  <c r="E21" i="5"/>
  <c r="F21" i="5"/>
  <c r="G21" i="5"/>
  <c r="H21" i="5"/>
  <c r="I21" i="5"/>
  <c r="J21" i="5"/>
  <c r="K21" i="5"/>
  <c r="L21" i="5"/>
  <c r="M21" i="5"/>
  <c r="O21" i="5"/>
  <c r="O102" i="6"/>
  <c r="C61" i="5"/>
  <c r="D61" i="5"/>
  <c r="E61" i="5"/>
  <c r="F61" i="5"/>
  <c r="G61" i="5"/>
  <c r="H61" i="5"/>
  <c r="I61" i="5"/>
  <c r="J61" i="5"/>
  <c r="K61" i="5"/>
  <c r="L61" i="5"/>
  <c r="M61" i="5"/>
  <c r="N61" i="5"/>
  <c r="B61" i="5"/>
  <c r="C61" i="4"/>
  <c r="D61" i="4"/>
  <c r="E61" i="4"/>
  <c r="F61" i="4"/>
  <c r="G61" i="4"/>
  <c r="H61" i="4"/>
  <c r="I61" i="4"/>
  <c r="J61" i="4"/>
  <c r="K61" i="4"/>
  <c r="L61" i="4"/>
  <c r="M61" i="4"/>
  <c r="N61" i="4"/>
  <c r="O61" i="4"/>
  <c r="B61" i="4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B61" i="6"/>
  <c r="C21" i="4"/>
  <c r="D21" i="4"/>
  <c r="E21" i="4"/>
  <c r="F21" i="4"/>
  <c r="G21" i="4"/>
  <c r="H21" i="4"/>
  <c r="I21" i="4"/>
  <c r="J21" i="4"/>
  <c r="K21" i="4"/>
  <c r="L21" i="4"/>
  <c r="M21" i="4"/>
  <c r="B21" i="4"/>
  <c r="B21" i="6"/>
  <c r="C21" i="6"/>
  <c r="D21" i="6"/>
  <c r="E21" i="6"/>
  <c r="F21" i="6"/>
  <c r="G21" i="6"/>
  <c r="H21" i="6"/>
  <c r="I21" i="6"/>
  <c r="J21" i="6"/>
  <c r="K21" i="6"/>
  <c r="L21" i="6"/>
  <c r="M21" i="6"/>
  <c r="O21" i="6"/>
  <c r="C41" i="5"/>
  <c r="D41" i="5"/>
  <c r="E41" i="5"/>
  <c r="F41" i="5"/>
  <c r="G41" i="5"/>
  <c r="H41" i="5"/>
  <c r="I41" i="5"/>
  <c r="J41" i="5"/>
  <c r="K41" i="5"/>
  <c r="L41" i="5"/>
  <c r="M41" i="5"/>
  <c r="B41" i="5"/>
  <c r="C41" i="4"/>
  <c r="D41" i="4"/>
  <c r="E41" i="4"/>
  <c r="F41" i="4"/>
  <c r="G41" i="4"/>
  <c r="H41" i="4"/>
  <c r="I41" i="4"/>
  <c r="J41" i="4"/>
  <c r="K41" i="4"/>
  <c r="L41" i="4"/>
  <c r="M41" i="4"/>
  <c r="B41" i="4"/>
  <c r="C41" i="6"/>
  <c r="D41" i="6"/>
  <c r="E41" i="6"/>
  <c r="F41" i="6"/>
  <c r="G41" i="6"/>
  <c r="H41" i="6"/>
  <c r="I41" i="6"/>
  <c r="J41" i="6"/>
  <c r="K41" i="6"/>
  <c r="L41" i="6"/>
  <c r="M41" i="6"/>
  <c r="B41" i="6"/>
  <c r="O41" i="4"/>
  <c r="O41" i="6"/>
  <c r="O21" i="4"/>
</calcChain>
</file>

<file path=xl/sharedStrings.xml><?xml version="1.0" encoding="utf-8"?>
<sst xmlns="http://schemas.openxmlformats.org/spreadsheetml/2006/main" count="3549" uniqueCount="547">
  <si>
    <t>CUSTOMER TYPE</t>
  </si>
  <si>
    <t>June</t>
  </si>
  <si>
    <t>May</t>
  </si>
  <si>
    <t>April</t>
  </si>
  <si>
    <t>March</t>
  </si>
  <si>
    <t>February</t>
  </si>
  <si>
    <t>January</t>
  </si>
  <si>
    <t>December</t>
  </si>
  <si>
    <t>November</t>
  </si>
  <si>
    <t>October</t>
  </si>
  <si>
    <t>September</t>
  </si>
  <si>
    <t>August</t>
  </si>
  <si>
    <t>July</t>
  </si>
  <si>
    <t>Total</t>
  </si>
  <si>
    <t>A</t>
  </si>
  <si>
    <t>C</t>
  </si>
  <si>
    <t>D</t>
  </si>
  <si>
    <t>E</t>
  </si>
  <si>
    <t>G</t>
  </si>
  <si>
    <t>H</t>
  </si>
  <si>
    <t>L</t>
  </si>
  <si>
    <t>N</t>
  </si>
  <si>
    <t>P</t>
  </si>
  <si>
    <t>S</t>
  </si>
  <si>
    <t>W</t>
  </si>
  <si>
    <t>Y</t>
  </si>
  <si>
    <t>Z</t>
  </si>
  <si>
    <t>Totals</t>
  </si>
  <si>
    <t xml:space="preserve">    select </t>
  </si>
  <si>
    <t xml:space="preserve">      extractDt</t>
  </si>
  <si>
    <t xml:space="preserve">     ,(CASE </t>
  </si>
  <si>
    <t xml:space="preserve">    from </t>
  </si>
  <si>
    <t xml:space="preserve">      pwd.phl_stgou_research_wrad w</t>
  </si>
  <si>
    <t xml:space="preserve">                             ,'LR','VC','CA','CB','CC','CD','CE','CG','CI','CL'</t>
  </si>
  <si>
    <t xml:space="preserve">                             ,'CT','CW','CZ','CM' ,'FC','REFCASH','REFCRED'</t>
  </si>
  <si>
    <t xml:space="preserve">                             )</t>
  </si>
  <si>
    <t xml:space="preserve">         and a.cust_id = t.cust_id</t>
  </si>
  <si>
    <t xml:space="preserve">    where</t>
  </si>
  <si>
    <t xml:space="preserve">          w.extract = extractDt</t>
  </si>
  <si>
    <t xml:space="preserve">      and w.acct_key = AcctKey </t>
  </si>
  <si>
    <t xml:space="preserve">set serveroutput on size 1000000 </t>
  </si>
  <si>
    <t>declare</t>
  </si>
  <si>
    <t xml:space="preserve">   cPos VARCHAR2(30):='Start';</t>
  </si>
  <si>
    <t xml:space="preserve">   TYPE FY_RecType IS RECORD (</t>
  </si>
  <si>
    <t xml:space="preserve">      cExtractDt  VARCHAR2(8), </t>
  </si>
  <si>
    <t xml:space="preserve">      dFromDttm   DATE,</t>
  </si>
  <si>
    <t xml:space="preserve">      dToDttm     DATE,</t>
  </si>
  <si>
    <t xml:space="preserve">      nCount      NUMBER);</t>
  </si>
  <si>
    <t xml:space="preserve">   TYPE FY_Type IS VARRAY(48) OF FY_RecType;</t>
  </si>
  <si>
    <t xml:space="preserve">   FY FY_Type;</t>
  </si>
  <si>
    <t xml:space="preserve">   cursor selcur (extractDt VARCHAR2,fromDt DATE,toDate DATE) is</t>
  </si>
  <si>
    <t xml:space="preserve">    select /*+ FULL(A) */ w.extract extractDt, </t>
  </si>
  <si>
    <t xml:space="preserve">           w.customer_type CustType, </t>
  </si>
  <si>
    <t xml:space="preserve">           NVL(sum(t.acct_sign * t.tran_tot_amnt), 0) as Billings </t>
  </si>
  <si>
    <t xml:space="preserve">      from pwd.phl_stgou_research_wrad w, </t>
  </si>
  <si>
    <t xml:space="preserve">           cis.cis_accounts a, </t>
  </si>
  <si>
    <t xml:space="preserve">           cis.prlll_transactions t </t>
  </si>
  <si>
    <t xml:space="preserve">     where w.extract = extractDt </t>
  </si>
  <si>
    <t xml:space="preserve">       and a.acct_key = w.acct_key </t>
  </si>
  <si>
    <t xml:space="preserve">       and t.cust_id = a.cust_id </t>
  </si>
  <si>
    <t xml:space="preserve">       and t.inst_id = a.inst_id </t>
  </si>
  <si>
    <t xml:space="preserve">       and t.creation_date between fromDt and toDate </t>
  </si>
  <si>
    <t xml:space="preserve">       and NVL(t.fully_reversed_ind,'N')!='Y' -- RCE20150426-2 Add</t>
  </si>
  <si>
    <t xml:space="preserve">       and t.task_code in </t>
  </si>
  <si>
    <t xml:space="preserve">         ('BILL', 'ARBALCR', 'ARCREDIT', 'AW', 'DF', 'LEGALADJ', 'LNCANCEL', 'LR', </t>
  </si>
  <si>
    <t xml:space="preserve">          'VC', 'CA', 'CB', 'CC', 'CD', 'CE', 'CG', 'CI', 'CL', 'CT', 'CW', 'CZ', </t>
  </si>
  <si>
    <t xml:space="preserve">          'DA', 'AA', 'DE', 'DCC'</t>
  </si>
  <si>
    <t xml:space="preserve">          ,'DI', 'DISONR', 'DQ', 'DT', 'PW', 'CS', 'DISNOFEE' -- RCE20150426-1 Add</t>
  </si>
  <si>
    <t xml:space="preserve">          ,'GG','PPLNCRAL', 'PPLNDRAL'                        -- RCE20150426-1 Add</t>
  </si>
  <si>
    <t xml:space="preserve">         ) </t>
  </si>
  <si>
    <t xml:space="preserve">     group by w.extract, w.customer_type </t>
  </si>
  <si>
    <t xml:space="preserve">     order by w.extract, w.customer_type</t>
  </si>
  <si>
    <t xml:space="preserve">    ;</t>
  </si>
  <si>
    <t xml:space="preserve">   TYPE FY_RetRecType IS RECORD (</t>
  </si>
  <si>
    <t xml:space="preserve">      cExtract     VARCHAR2(8),</t>
  </si>
  <si>
    <t xml:space="preserve">      cCustTypeCd  VARCHAR2(3), </t>
  </si>
  <si>
    <t xml:space="preserve">      nBillings    NUMBER(18,3));</t>
  </si>
  <si>
    <t xml:space="preserve">   TYPE FY_RetType IS VARRAY(30) OF FY_RetRecType;</t>
  </si>
  <si>
    <t xml:space="preserve">   FYreturn FY_RetType;</t>
  </si>
  <si>
    <t>begin</t>
  </si>
  <si>
    <t xml:space="preserve">  --FY.cExtractDt:='20110803';</t>
  </si>
  <si>
    <t xml:space="preserve">  --FY.dFromDt:=TO_DATE('01-JUL-2011 00:00:00','DD-MON-YYYY HH24:MI:SS');</t>
  </si>
  <si>
    <t xml:space="preserve">  --FY.dToDt  :=TO_DATE('31-JUL-2011 23:59:59','DD-MON-YYYY HH24:MI:SS');</t>
  </si>
  <si>
    <t xml:space="preserve">  --</t>
  </si>
  <si>
    <t xml:space="preserve">  -- Populate FY MTRBILL Extract Date Ranges</t>
  </si>
  <si>
    <t xml:space="preserve">  cPos:='popFY';</t>
  </si>
  <si>
    <t xml:space="preserve">  -- This logic is based upon the current extract date population in the WRAD</t>
  </si>
  <si>
    <t xml:space="preserve">  -- table for FY2012-2014 and need modification to work for other fiscal years.</t>
  </si>
  <si>
    <t xml:space="preserve">  BEGIN</t>
  </si>
  <si>
    <t xml:space="preserve">    SELECT </t>
  </si>
  <si>
    <t xml:space="preserve">      w.extract</t>
  </si>
  <si>
    <t xml:space="preserve">        WHEN SUBSTR(w.extract,7,2) BETWEEN '27' AND '31'</t>
  </si>
  <si>
    <t xml:space="preserve">        THEN </t>
  </si>
  <si>
    <t xml:space="preserve">          TO_DATE(SUBSTR(w.extract,1,6)||'01 00:00:00','YYYYMMDD HH24:MI:SS')</t>
  </si>
  <si>
    <t xml:space="preserve">        ELSE</t>
  </si>
  <si>
    <t xml:space="preserve">          TRUNC(TRUNC(TO_DATE(w.extract,'YYYYMMDD'),'MM')-1,'MM')</t>
  </si>
  <si>
    <t xml:space="preserve">       END) MinCrDttm</t>
  </si>
  <si>
    <t xml:space="preserve">     ,(CASE</t>
  </si>
  <si>
    <t xml:space="preserve">          TO_DATE(TO_CHAR(TRUNC(TO_DATE(w.extract,'YYYYMMDD')+5,'MM')-1,'YYYYMMDD')||' 23:59:59','YYYYMMDD HH24:MI:SS')</t>
  </si>
  <si>
    <t xml:space="preserve">          TO_DATE(TO_CHAR(TRUNC(TO_DATE(w.extract,'YYYYMMDD'),'MM')-1,'YYYYMMDD')||' 23:59:59','YYYYMMDD HH24:MI:SS')</t>
  </si>
  <si>
    <t xml:space="preserve">       END) MaxCrDttm</t>
  </si>
  <si>
    <t xml:space="preserve">     ,count(*) Cnt</t>
  </si>
  <si>
    <t xml:space="preserve">    BULK COLLECT INTO FY</t>
  </si>
  <si>
    <t xml:space="preserve">    FROM pwd.phl_stgou_research_wrad w</t>
  </si>
  <si>
    <t xml:space="preserve">    WHERE w.extract BETWEEN dateFYstart AND dateFYend</t>
  </si>
  <si>
    <t xml:space="preserve">    GROUP BY w.extract</t>
  </si>
  <si>
    <t xml:space="preserve">    ORDER BY w.extract desc</t>
  </si>
  <si>
    <t xml:space="preserve">    EXCEPTION</t>
  </si>
  <si>
    <t xml:space="preserve">      WHEN OTHERS THEN</t>
  </si>
  <si>
    <t xml:space="preserve">        dbms_output.put_line('Error: FY Date Range Insert');</t>
  </si>
  <si>
    <t xml:space="preserve">  END;</t>
  </si>
  <si>
    <t xml:space="preserve">  -- RCE20150318 Replace With</t>
  </si>
  <si>
    <t xml:space="preserve">  -- Loop through FY date ranges and calculate the bill totals by customer type</t>
  </si>
  <si>
    <t xml:space="preserve">  cPos:='loopFY';</t>
  </si>
  <si>
    <t xml:space="preserve">  FOR i IN FY.FIRST..FY.LAST </t>
  </si>
  <si>
    <t xml:space="preserve">  LOOP</t>
  </si>
  <si>
    <t xml:space="preserve">      FY(i).cExtractDt||'|'||</t>
  </si>
  <si>
    <t xml:space="preserve">      'timeStart: '||TO_CHAR(SYSDATE,'YYYYMMDD HH24:MI:SS')||'|'||</t>
  </si>
  <si>
    <t xml:space="preserve">      TO_CHAR(FY(i).dFromDttm,'YYYYMMDD HH24:MI:SS')||'|'||</t>
  </si>
  <si>
    <t xml:space="preserve">      TO_CHAR(FY(i).dToDttm,'YYYYMMDD HH24:MI:SS')</t>
  </si>
  <si>
    <t xml:space="preserve">    );</t>
  </si>
  <si>
    <t xml:space="preserve">    cPos:='OpenSelCur';</t>
  </si>
  <si>
    <t xml:space="preserve">    OPEN selcur (FY(i).cExtractDt,FY(i).dFromDttm,FY(i).dToDttm);</t>
  </si>
  <si>
    <t xml:space="preserve">    cPos:='fetchSelCur';</t>
  </si>
  <si>
    <t xml:space="preserve">    BEGIN</t>
  </si>
  <si>
    <t xml:space="preserve">      FETCH selcur BULK COLLECT INTO FYreturn;</t>
  </si>
  <si>
    <t xml:space="preserve">    EXCEPTION </t>
  </si>
  <si>
    <t xml:space="preserve">        dbms_output.put_line('Error-'||cPos||'-'||sqlerrm);</t>
  </si>
  <si>
    <t xml:space="preserve">    END;</t>
  </si>
  <si>
    <t xml:space="preserve">    --</t>
  </si>
  <si>
    <t xml:space="preserve">    -- Display results and reset</t>
  </si>
  <si>
    <t xml:space="preserve">    cPos:='dispFY';</t>
  </si>
  <si>
    <t xml:space="preserve">        FOR p IN FYreturn.FIRST..FYreturn.LAST</t>
  </si>
  <si>
    <t xml:space="preserve">        LOOP</t>
  </si>
  <si>
    <t xml:space="preserve">          dbms_output.put_line(</t>
  </si>
  <si>
    <t xml:space="preserve">            FYreturn(p).cExtract||'  '||</t>
  </si>
  <si>
    <t xml:space="preserve">            FYreturn(p).cCustTypeCd||'  '||</t>
  </si>
  <si>
    <t xml:space="preserve">            TO_CHAR(FYreturn(p).nBillings)</t>
  </si>
  <si>
    <t xml:space="preserve">          );      </t>
  </si>
  <si>
    <t xml:space="preserve">        END LOOP;</t>
  </si>
  <si>
    <t xml:space="preserve">    cPos:='CloseSelCur';</t>
  </si>
  <si>
    <t xml:space="preserve">    CLOSE selcur;</t>
  </si>
  <si>
    <t xml:space="preserve">    dbms_output.put_line(LPAD('-',40,'-'));</t>
  </si>
  <si>
    <t xml:space="preserve">  END LOOP;</t>
  </si>
  <si>
    <t xml:space="preserve">  -- Output </t>
  </si>
  <si>
    <t xml:space="preserve">  dbms_output.put_line(</t>
  </si>
  <si>
    <t xml:space="preserve">    'timeEnd: '||TO_CHAR(SYSDATE,'YYYYMMDD HH24:MI:SS')</t>
  </si>
  <si>
    <t>exception</t>
  </si>
  <si>
    <t xml:space="preserve">  when others then</t>
  </si>
  <si>
    <t xml:space="preserve">    dbms_output.put_line('Error-'||cPos||'-'||sqlerrm);</t>
  </si>
  <si>
    <t>end;</t>
  </si>
  <si>
    <t xml:space="preserve"> v3 changes the sum from d.LineTotAmnt to t.tran_tot_amnt.  d.LineTotAmnt does</t>
  </si>
  <si>
    <t xml:space="preserve"> not reflect the REBILL adjustments</t>
  </si>
  <si>
    <t xml:space="preserve"> RCE20150426-1 Added new filters.</t>
  </si>
  <si>
    <t>*/</t>
  </si>
  <si>
    <t xml:space="preserve">  -- RCE20150318 Replace Begin</t>
  </si>
  <si>
    <t xml:space="preserve">  --  BEGIN</t>
  </si>
  <si>
    <t xml:space="preserve">  --    SELECT </t>
  </si>
  <si>
    <t xml:space="preserve">  --      mb.extract</t>
  </si>
  <si>
    <t xml:space="preserve">  --     ,TO_DATE(min(mb.creation_date)||' 00:00:00','YYYYMMDD HH24:MI:SS') MinCrDttm</t>
  </si>
  <si>
    <t xml:space="preserve">  --     ,TO_DATE(max(mb.creation_date)||' 23:59:59','YYYYMMDD HH24:MI:SS') MaxCrDttm</t>
  </si>
  <si>
    <t xml:space="preserve">  --     ,count(*)</t>
  </si>
  <si>
    <t xml:space="preserve">  --    BULK COLLECT INTO FY</t>
  </si>
  <si>
    <t xml:space="preserve">  --    FROM pwd.phl_stgou_research_mtrbill mb</t>
  </si>
  <si>
    <t xml:space="preserve">  --    WHERE mb.extract BETWEEN dateFYstart AND dateFYend</t>
  </si>
  <si>
    <t xml:space="preserve">  --    GROUP BY mb.extract</t>
  </si>
  <si>
    <t xml:space="preserve">  --    ORDER BY mb.extract desc </t>
  </si>
  <si>
    <t xml:space="preserve">  --    ;  </t>
  </si>
  <si>
    <t xml:space="preserve">  --  EXCEPTION</t>
  </si>
  <si>
    <t xml:space="preserve">  --    WHEN OTHERS THEN</t>
  </si>
  <si>
    <t xml:space="preserve">  --      dbms_output.put_line('Error: FY Date Range Insert');</t>
  </si>
  <si>
    <t xml:space="preserve">  --  END;</t>
  </si>
  <si>
    <t xml:space="preserve">  -- Conference Call discussion with Chris resulted in changing the criteria by</t>
  </si>
  <si>
    <t xml:space="preserve">  -- which creation dates are derived.  Reason:  MTRBILL extract table is not </t>
  </si>
  <si>
    <t xml:space="preserve">  -- trusted.</t>
  </si>
  <si>
    <t xml:space="preserve">  -- This query gets all WRAD extract dates between dateFYstart AND dateFYend.</t>
  </si>
  <si>
    <t xml:space="preserve">  -- For each extract date the query will produce the start and end dates for </t>
  </si>
  <si>
    <t xml:space="preserve">  -- querying billed amounts by creation date ranges.  The MinCrDttm is the </t>
  </si>
  <si>
    <t xml:space="preserve">  -- start date and it's always '01'.  If the extract date falls withing the </t>
  </si>
  <si>
    <t xml:space="preserve">  -- last 4 days of the month, then extract is considered as that month.  If not, </t>
  </si>
  <si>
    <t xml:space="preserve">  -- then the extract is the previous months.  The MaxCrDttm is derived with</t>
  </si>
  <si>
    <t xml:space="preserve">  -- similar logic; hoever, the last day of the month is derived with date</t>
  </si>
  <si>
    <t xml:space="preserve">  -- arithmetic.</t>
  </si>
  <si>
    <t>FY2014 (All) - Transactions (new) - PLSQL(All-Trans)</t>
  </si>
  <si>
    <t>FY2014 (Ever)</t>
  </si>
  <si>
    <t>FY2013 (Ever)</t>
  </si>
  <si>
    <t>FY2012 (Ever)</t>
  </si>
  <si>
    <t>FY2013 (All) - Transactions (new) -PLSQL(All-Trans)</t>
  </si>
  <si>
    <t>FY2012 (All) - Transactions (new) - PLSQL(All-Trans)</t>
  </si>
  <si>
    <t xml:space="preserve"> RCE20150508-1 Removed 'BILLREV' from task_code list</t>
  </si>
  <si>
    <t xml:space="preserve">          'CM', 'FC', 'REFCASH', 'REFCRED', 'REFZC', 'BX', 'BC', 'DM', </t>
  </si>
  <si>
    <t xml:space="preserve">          --'BILLREV', -- RCE20150508-1 Removed</t>
  </si>
  <si>
    <t xml:space="preserve"> 2015/03/18 Exactly the same as the miipwd_CollFact_v2.sql other than a newly</t>
  </si>
  <si>
    <t xml:space="preserve">            added criteria for reporting on debits having received any credit</t>
  </si>
  <si>
    <t xml:space="preserve">            allocation during the fiscal year to which the month of the debit</t>
  </si>
  <si>
    <t xml:space="preserve">            belongs.</t>
  </si>
  <si>
    <t xml:space="preserve"> Tag: RCE20150318-4</t>
  </si>
  <si>
    <t xml:space="preserve"> v4 Add additional task codes and filter for fully reversed indicator.</t>
  </si>
  <si>
    <t xml:space="preserve"> Tag: RCE20150428-1</t>
  </si>
  <si>
    <t xml:space="preserve"> 2015/05/08 Added fully_reversed_flag filter, removed 'BILLREV' from task_code</t>
  </si>
  <si>
    <t xml:space="preserve">            list and added additional task_codes to transaction filter.</t>
  </si>
  <si>
    <t xml:space="preserve"> Tag: RCE20150508-1 </t>
  </si>
  <si>
    <t xml:space="preserve">   fyStartDttm DATE:=NULL; -- RCE20150318-4 Added</t>
  </si>
  <si>
    <t xml:space="preserve">   fyEndDttm   DATE:=NULL; -- RCE20150318-4 Added</t>
  </si>
  <si>
    <t xml:space="preserve">   cursor selcur (extractDt VARCHAR2,fromDt DATE,toDate DATE,inFyStrtDt DATE,inFyEndDt DATE) is -- RCE20150318-4 With</t>
  </si>
  <si>
    <t xml:space="preserve">     ,CustType</t>
  </si>
  <si>
    <t xml:space="preserve">     ,sum(CreditsAll) sumCreditsAll</t>
  </si>
  <si>
    <t xml:space="preserve">    from</t>
  </si>
  <si>
    <t xml:space="preserve">    (</t>
  </si>
  <si>
    <t xml:space="preserve">    select /*+ FULL(W) */ w.extract extractDt, </t>
  </si>
  <si>
    <t xml:space="preserve">           (select sum(cda1.cr_alloc_amnt) </t>
  </si>
  <si>
    <t xml:space="preserve">            from cis.prlll_debit_lines d1,cis.cis_crdr_allocations cda1</t>
  </si>
  <si>
    <t xml:space="preserve">                ,cis.cis_credit_lines cr</t>
  </si>
  <si>
    <t xml:space="preserve">            where d1.creation_date between fromDt and toDate</t>
  </si>
  <si>
    <t xml:space="preserve">              and d1.tran_id = tTranId</t>
  </si>
  <si>
    <t xml:space="preserve">              and cda1.debit_line_id = d1.debit_line_id</t>
  </si>
  <si>
    <t xml:space="preserve">              and cda1.alloc_date between inFyStrtDt and inFyEndDt</t>
  </si>
  <si>
    <t xml:space="preserve">              and cr.credit_line_id = cda1.credit_line_id</t>
  </si>
  <si>
    <t xml:space="preserve">              and cr.scnd_type in ('RTI', 'REC')</t>
  </si>
  <si>
    <t xml:space="preserve">           ) CreditsAll </t>
  </si>
  <si>
    <t xml:space="preserve">     ,(select t.tran_id tTranId,a.acct_key AcctKey,t.acct_sign tAcctSign,t.tran_tot_amnt tTranTotAmnt</t>
  </si>
  <si>
    <t xml:space="preserve">       from cis.prlll_transactions t,cis.cis_accounts a</t>
  </si>
  <si>
    <t xml:space="preserve">       where t.creation_date between fromDt and toDate</t>
  </si>
  <si>
    <t xml:space="preserve">         and NVL(t.fully_reversed_ind,'N')!='Y'</t>
  </si>
  <si>
    <t xml:space="preserve">         and t.task_code in ('BILL','ARBALCR','ARCREDIT','AW','DF','LEGALADJ','LNCANCEL'</t>
  </si>
  <si>
    <t xml:space="preserve">                             ,'REFZC','BX','BC','DM' </t>
  </si>
  <si>
    <t xml:space="preserve">                             --,'BILLREV' -- RCE201500508-1 Removed</t>
  </si>
  <si>
    <t xml:space="preserve">                             ,'DA','AA','DE','DCC'</t>
  </si>
  <si>
    <t xml:space="preserve">                             ,'DI', 'DISONR', 'DQ', 'DT', 'PW', 'CS', 'DISNOFEE'</t>
  </si>
  <si>
    <t xml:space="preserve">                             ,'GG','PPLNCRAL', 'PPLNDRAL'                       </t>
  </si>
  <si>
    <t xml:space="preserve">         and a.inst_id = t.inst_id      </t>
  </si>
  <si>
    <t xml:space="preserve">         ) V1  </t>
  </si>
  <si>
    <t xml:space="preserve">  ) group by extractDt,CustType</t>
  </si>
  <si>
    <t xml:space="preserve">order by extractDt,CustType </t>
  </si>
  <si>
    <t xml:space="preserve">    -- RCE20150508-1 Replace End</t>
  </si>
  <si>
    <t xml:space="preserve">    -- RCE20150318-4 Replace Begin</t>
  </si>
  <si>
    <t xml:space="preserve">    -- OPEN selcur (FY(i).cExtractDt,FY(i).dFromDttm,FY(i).dToDttm);</t>
  </si>
  <si>
    <t xml:space="preserve">    -- Determine Fiscal Year Start and End Dates</t>
  </si>
  <si>
    <t xml:space="preserve">    -- RCE20150318-4 Replace With</t>
  </si>
  <si>
    <t xml:space="preserve">    IF TO_CHAR(FY(i).dToDttm,'YYYYMMDD') BETWEEN '20110803' AND '20120705'</t>
  </si>
  <si>
    <t xml:space="preserve">    THEN </t>
  </si>
  <si>
    <t xml:space="preserve">      fyStartDttm := TO_DATE('20110701 00000','YYYYMMDD SSSSS');</t>
  </si>
  <si>
    <t xml:space="preserve">      fyEndDttm   := TO_DATE('20120630 86399','YYYYMMDD SSSSS');</t>
  </si>
  <si>
    <t xml:space="preserve">    ELSIF TO_CHAR(FY(i).dToDttm,'YYYYMMDD') BETWEEN '20120806' AND '20130630'</t>
  </si>
  <si>
    <t xml:space="preserve">    THEN</t>
  </si>
  <si>
    <t xml:space="preserve">      fyStartDttm := TO_DATE('20120701 00000','YYYYMMDD SSSSS');</t>
  </si>
  <si>
    <t xml:space="preserve">      fyEndDttm   := TO_DATE('20130630 86399','YYYYMMDD SSSSS');    </t>
  </si>
  <si>
    <t xml:space="preserve">    ELSIF TO_CHAR(FY(i).dToDttm,'YYYYMMDD') BETWEEN '20130731' AND '20140630'</t>
  </si>
  <si>
    <t xml:space="preserve">      fyStartDttm := TO_DATE('20130701 00000','YYYYMMDD SSSSS');</t>
  </si>
  <si>
    <t xml:space="preserve">      fyEndDttm   := TO_DATE('20140630 86399','YYYYMMDD SSSSS');</t>
  </si>
  <si>
    <t xml:space="preserve">    END IF;</t>
  </si>
  <si>
    <t xml:space="preserve">    OPEN selcur (FY(i).cExtractDt,FY(i).dFromDttm,FY(i).dToDttm,fyStartDttm,fyEndDttm);</t>
  </si>
  <si>
    <t xml:space="preserve">    -- RCE20150318-4 Replace End</t>
  </si>
  <si>
    <t>FY2014 (FY)</t>
  </si>
  <si>
    <t>FY2014 Stormwater Only Transactions</t>
  </si>
  <si>
    <t>All</t>
  </si>
  <si>
    <t>Retail*</t>
  </si>
  <si>
    <t>Retail Billings</t>
  </si>
  <si>
    <t>*This is the total of everything but the "Z" Customer Types.</t>
  </si>
  <si>
    <t>Retail Billings Collected (Ever)</t>
  </si>
  <si>
    <t>Retail Collections Factor (Ever)</t>
  </si>
  <si>
    <t>Retail Billings Collected (FY)</t>
  </si>
  <si>
    <t>Retail Collections Factor (FY)</t>
  </si>
  <si>
    <t>Retail Billings Collected (FY+1M)</t>
  </si>
  <si>
    <t>Retail Collections Factor (FY+1M)</t>
  </si>
  <si>
    <t>City**</t>
  </si>
  <si>
    <t>**These are the "Z" Customer Types</t>
  </si>
  <si>
    <t>City Billings</t>
  </si>
  <si>
    <t>City Billings Collected (Ever)</t>
  </si>
  <si>
    <t>City Collections Factor (Ever)</t>
  </si>
  <si>
    <t>City Billings Collected (FY)</t>
  </si>
  <si>
    <t>City Collections Factor (FY)</t>
  </si>
  <si>
    <t>City Billings Collected (FY+1M)</t>
  </si>
  <si>
    <t>City Collections Factor (FY+1M)</t>
  </si>
  <si>
    <t>PWD***</t>
  </si>
  <si>
    <r>
      <t>***Agency = W Accounts from spreadsheet "</t>
    </r>
    <r>
      <rPr>
        <i/>
        <sz val="11"/>
        <color rgb="FF0000FF"/>
        <rFont val="Calibri"/>
        <family val="2"/>
        <scheme val="minor"/>
      </rPr>
      <t>fy 2014 city accounts adjustments.xlsx</t>
    </r>
    <r>
      <rPr>
        <sz val="11"/>
        <color theme="1"/>
        <rFont val="Calibri"/>
        <family val="2"/>
        <scheme val="minor"/>
      </rPr>
      <t>"</t>
    </r>
  </si>
  <si>
    <t>PWD Billings</t>
  </si>
  <si>
    <t>PWD Billings Collected (Ever)</t>
  </si>
  <si>
    <t>PWD Collections Factor (Ever)</t>
  </si>
  <si>
    <t>Collections Factor (Ever Assuming City less PWD is 100%)</t>
  </si>
  <si>
    <t>Collections Factor FY (Assuming City less PWD is 100%)</t>
  </si>
  <si>
    <t>Storm Water Only</t>
  </si>
  <si>
    <t>Retail StmWtr Only Billings</t>
  </si>
  <si>
    <t>Retail StmWtr Only Billings Collected (Ever)</t>
  </si>
  <si>
    <t>Retail StmWtr Only Collections Factor (Ever)</t>
  </si>
  <si>
    <t>Retail StmWtr Only Billings Collected (FY)</t>
  </si>
  <si>
    <t>Retail StmWtr Only Collections Factor (FY)</t>
  </si>
  <si>
    <t>Retail StmWtr Only Billings Collected (FY+1M)</t>
  </si>
  <si>
    <t>Retail StmWtr Only Collections Factor (FY+1M)</t>
  </si>
  <si>
    <t>City StmWtr Only Billings</t>
  </si>
  <si>
    <t>City StmWtr Only Billings Collected (Ever)</t>
  </si>
  <si>
    <t>City StmWtr Only Collections Factor (Ever)</t>
  </si>
  <si>
    <t>City StmWtr Only Billings Collected (FY)</t>
  </si>
  <si>
    <t>City StmWtr Only Collections Factor (FY)</t>
  </si>
  <si>
    <t>City StmWtr Only Billings Collected (FY+1M)</t>
  </si>
  <si>
    <t>City StmWtr Only Collections Factor (FY+1M)</t>
  </si>
  <si>
    <t>StmWtr Only Collections Factor (Ever Assuming City 100%)</t>
  </si>
  <si>
    <t>StmWtr Only Collections Factor FY (Assuming City 100%)</t>
  </si>
  <si>
    <t>FY2014 (FY+1M)</t>
  </si>
  <si>
    <t>FY2013 (FY+1M)</t>
  </si>
  <si>
    <t>FY2013 (FY)</t>
  </si>
  <si>
    <t>FY2012 (FY)</t>
  </si>
  <si>
    <t>FY2012 (FY+1M)</t>
  </si>
  <si>
    <t xml:space="preserve">      --fyEndDttm   := TO_DATE('20120630 86399','YYYYMMDD SSSSS'); -- RCE20150509-1 Replace</t>
  </si>
  <si>
    <t xml:space="preserve">      fyEndDttm   := TO_DATE('20120731 83599','YYYYMMDD SSSSS');   -- RCE20150509-1 With</t>
  </si>
  <si>
    <t xml:space="preserve">      --fyEndDttm   := TO_DATE('20130630 86399','YYYYMMDD SSSSS'); -- RCE20150509-1 Replace</t>
  </si>
  <si>
    <t xml:space="preserve">      --fyEndDttm   := TO_DATE('20140630 86399','YYYYMMDD SSSSS'); -- RCE20150509-1 Replace</t>
  </si>
  <si>
    <t xml:space="preserve">      fyEndDttm   := TO_DATE('20140731 83599','YYYYMMDD SSSSS');   -- RCE20150509-1 With</t>
  </si>
  <si>
    <t>FY2013 Stormwater Only Transactions</t>
  </si>
  <si>
    <t>FY2012 Stormwater Only Transactions</t>
  </si>
  <si>
    <t xml:space="preserve">       and w.service_size = '3' -- RCE20150510-1</t>
  </si>
  <si>
    <t xml:space="preserve">       and w.commodity = 'A'    -- RCE20150510-1</t>
  </si>
  <si>
    <t>FY2014 Stormwater Only (FY)</t>
  </si>
  <si>
    <t>FY2012 Stormwater Only (FY)</t>
  </si>
  <si>
    <t>FY2014 Stormwater Only (Ever)</t>
  </si>
  <si>
    <t>FY2013Stormwater Only (Ever)</t>
  </si>
  <si>
    <t>FY2012 Stormwater Only (Ever)</t>
  </si>
  <si>
    <t xml:space="preserve"> 2015/04/08 Modified to get collections amount from CIS_CRDR_ALLOCATIONS</t>
  </si>
  <si>
    <t xml:space="preserve"> Tag: RCE20150408-1</t>
  </si>
  <si>
    <t xml:space="preserve"> 2015/04/09 v3 didn't finish and had to be killed after 23 hours of run-time.</t>
  </si>
  <si>
    <t xml:space="preserve">            v4 is another attempt at performance.</t>
  </si>
  <si>
    <t xml:space="preserve"> Tag: RCE20150409-1</t>
  </si>
  <si>
    <t xml:space="preserve"> 2015/05/07 Added fully_reversed_flag filter, removed 'BILLREV' from task_code</t>
  </si>
  <si>
    <t xml:space="preserve"> Tag: RCE20150507-1</t>
  </si>
  <si>
    <t xml:space="preserve">   -- FY12, FY13</t>
  </si>
  <si>
    <t xml:space="preserve">   --dateFYstart VARCHAR2(8):='20110803';</t>
  </si>
  <si>
    <t xml:space="preserve">   --dateFYend   VARCHAR2(8):='20130630';</t>
  </si>
  <si>
    <t xml:space="preserve">   -- FY14</t>
  </si>
  <si>
    <t xml:space="preserve">   --dateFYstart VARCHAR2(8):='20130731';</t>
  </si>
  <si>
    <t xml:space="preserve">   --dateFYend   VARCHAR2(8):='20140630';</t>
  </si>
  <si>
    <t xml:space="preserve">   select </t>
  </si>
  <si>
    <t xml:space="preserve">    extractDt</t>
  </si>
  <si>
    <t xml:space="preserve">   ,CustType</t>
  </si>
  <si>
    <t xml:space="preserve">   ,sum(CreditsAll) sumCreditsAll</t>
  </si>
  <si>
    <t xml:space="preserve">  from</t>
  </si>
  <si>
    <t xml:space="preserve">  (</t>
  </si>
  <si>
    <t xml:space="preserve">                ,cis.cis_credit_lines cr -- RCE20150507-1 Added</t>
  </si>
  <si>
    <t xml:space="preserve">              and cr.credit_line_id = cda1.credit_line_id -- RCE20150507-1 Added</t>
  </si>
  <si>
    <t xml:space="preserve">              and cr.scnd_type in ('RTI', 'REC')          -- RCE20150507-1 Added </t>
  </si>
  <si>
    <t xml:space="preserve">       and NVL(t.fully_reversed_ind,'N')!='Y' -- RCE201500507-1 Add</t>
  </si>
  <si>
    <t xml:space="preserve">                             --,'BILLREV' -- RCE201500507-1 Removed</t>
  </si>
  <si>
    <t xml:space="preserve">                             ,'DI', 'DISONR', 'DQ', 'DT', 'PW', 'CS', 'DISNOFEE' -- RCE20150507-1 Add</t>
  </si>
  <si>
    <t xml:space="preserve">                             ,'GG','PPLNCRAL', 'PPLNDRAL'                        -- RCE20150507-1 Add</t>
  </si>
  <si>
    <t xml:space="preserve">      and w.service_size = '3' -- RCE20150510-1</t>
  </si>
  <si>
    <t xml:space="preserve">      and w.commodity = 'A'    -- RCE20150510-1          </t>
  </si>
  <si>
    <t>order by extractDt,CustType</t>
  </si>
  <si>
    <t xml:space="preserve">-- RCE20150409-1 Replace End </t>
  </si>
  <si>
    <t>;</t>
  </si>
  <si>
    <t>FY2013 Stormwater Only (FY)</t>
  </si>
  <si>
    <t xml:space="preserve">      and w.commodity = 'A'    -- RCE20150510-1           </t>
  </si>
  <si>
    <t xml:space="preserve">  order by extractDt,CustType </t>
  </si>
  <si>
    <t>FY2014 Stormwater Only (FY+1M)</t>
  </si>
  <si>
    <t>FY2013 Stormwater Only (FY+1M)</t>
  </si>
  <si>
    <t>FY2012 Stormwater Only (FY+1M)</t>
  </si>
  <si>
    <t>FY2014 City Accts (All)</t>
  </si>
  <si>
    <t>FY2014 City Accts (Ever)</t>
  </si>
  <si>
    <t>FY2013 City Accts (All)</t>
  </si>
  <si>
    <t>FY2013 City Accts (Ever)</t>
  </si>
  <si>
    <t>FY2012 City Accts (All)</t>
  </si>
  <si>
    <t>FY2012 City Accts (Ever)</t>
  </si>
  <si>
    <t xml:space="preserve">  select </t>
  </si>
  <si>
    <t xml:space="preserve">     -- RCE20150511-1 Add Begin     </t>
  </si>
  <si>
    <t xml:space="preserve">     ,(select </t>
  </si>
  <si>
    <t xml:space="preserve">         ac1.acct_key acAcctKey,ac1.acct_id acAcctId,ac1.cust_id acCustId,i1.inst_id acInstId</t>
  </si>
  <si>
    <t xml:space="preserve">        ,a1.address6 addrAcctNum,a1.addr_id addrId,a1.last_update_date addrLastUpdate,a1.display_address addrDisplayAddress</t>
  </si>
  <si>
    <t xml:space="preserve">       from cis.cis_addresses a1,cis.cis_installations i1,cis.cis_accounts ac1</t>
  </si>
  <si>
    <t xml:space="preserve">       where a1.address6 in </t>
  </si>
  <si>
    <t xml:space="preserve">        and i1.prop_addr_id = a1.addr_id</t>
  </si>
  <si>
    <t xml:space="preserve">        and ac1.inst_id = i1.inst_id</t>
  </si>
  <si>
    <t xml:space="preserve">        order by a1.address6) V2          </t>
  </si>
  <si>
    <t xml:space="preserve">     -- RCE20150511-1 Add End         </t>
  </si>
  <si>
    <t xml:space="preserve">      and acAcctKey = w.acct_key -- RCE20150511-1 Add    </t>
  </si>
  <si>
    <t>*** NOTE *** Run as is, with the additional changes made to all the other script, this script returns no credit balances because</t>
  </si>
  <si>
    <t>one or morer of the new conditions fliters out any credits applied.</t>
  </si>
  <si>
    <t xml:space="preserve"> RCE20150511-1 Modified to only report on 'W' accounts from provided spreadsheet</t>
  </si>
  <si>
    <t xml:space="preserve">    select w.extract extractDt, </t>
  </si>
  <si>
    <t xml:space="preserve">     -- RCE20150511-1 Add End           </t>
  </si>
  <si>
    <t xml:space="preserve">       and acAcctKey = w.acct_key -- RCE20150511-1 Add</t>
  </si>
  <si>
    <t>*** No Collected (Ever) Balances with newest query filter additions ***</t>
  </si>
  <si>
    <t xml:space="preserve"> $-  </t>
  </si>
  <si>
    <t>FY2015 (All) - Transactions (new) - PLSQL(All-Trans)</t>
  </si>
  <si>
    <t>FY2015 (Ever)</t>
  </si>
  <si>
    <t>FY2015 (FY)</t>
  </si>
  <si>
    <t>FY2015 (FY+1M)</t>
  </si>
  <si>
    <t>FY2015 Stormwater Only Transactions</t>
  </si>
  <si>
    <t>FY2015 Stormwater Only (Ever)</t>
  </si>
  <si>
    <t>FY2015 Stormwater Only (FY)</t>
  </si>
  <si>
    <t>FY2015 Stormwater Only (FY+1M)</t>
  </si>
  <si>
    <t>FY2015 City Accts (All)</t>
  </si>
  <si>
    <t>FY2015 City Accts (Ever)</t>
  </si>
  <si>
    <t>NOTE:  No collections amounts returned for City Accts for 2015</t>
  </si>
  <si>
    <t>/* miipwd_CollFact_v2015.01(All-Trans).sql</t>
  </si>
  <si>
    <t xml:space="preserve"> 2015/09/09 Modified for 2015 Data.  Removed large commented out sections.</t>
  </si>
  <si>
    <t xml:space="preserve"> Tag: None</t>
  </si>
  <si>
    <t xml:space="preserve"> 2015/09/16 Modified to handle FY 2015 extract naming convention</t>
  </si>
  <si>
    <t xml:space="preserve"> Tag: RCE20150916-1</t>
  </si>
  <si>
    <t xml:space="preserve">   -- RCE20150916-1 Add Begin</t>
  </si>
  <si>
    <t xml:space="preserve">   cRptVer VARCHAR2(60):='miipwd_CollFact_v2015.01_(All_Trans)';</t>
  </si>
  <si>
    <t xml:space="preserve">   dTimeStart DATE;</t>
  </si>
  <si>
    <t xml:space="preserve">   dTimeEnd   DATE;</t>
  </si>
  <si>
    <t xml:space="preserve">   -- RCE20150916-1 Add End</t>
  </si>
  <si>
    <t xml:space="preserve">   -- FY15</t>
  </si>
  <si>
    <t xml:space="preserve">   --dateFYstart VARCHAR2(8):='20140701';</t>
  </si>
  <si>
    <t xml:space="preserve">   --dateFYend   VARCHAR2(8):='20150601';</t>
  </si>
  <si>
    <t>-- Date range for FY12-FY13-FY14 = '20110803' and '20140630'</t>
  </si>
  <si>
    <t xml:space="preserve">    dateFYstart VARCHAR2(8):='20110803';</t>
  </si>
  <si>
    <t xml:space="preserve">    dateFYend   VARCHAR2(8):='20140630';  </t>
  </si>
  <si>
    <t xml:space="preserve">  TYPE FY_RecType IS RECORD (</t>
  </si>
  <si>
    <t xml:space="preserve">  TYPE FY_Type IS VARRAY(48) OF FY_RecType;</t>
  </si>
  <si>
    <t xml:space="preserve">  FY FY_Type;</t>
  </si>
  <si>
    <t xml:space="preserve">     ;</t>
  </si>
  <si>
    <t xml:space="preserve">          OR SUBSTR(w.extract,1,6) BETWEEN '201407' and '201506' -- RCE20150916-1</t>
  </si>
  <si>
    <t xml:space="preserve">        -- RCE20150916-1 Add Begin</t>
  </si>
  <si>
    <t xml:space="preserve">        WHEN SUBSTR(w.extract,1,6) BETWEEN '201407' and '201506'</t>
  </si>
  <si>
    <t xml:space="preserve">          TO_DATE(TO_CHAR(TRUNC(TO_DATE(w.extract,'YYYYMMDD')+31,'MM')-1,'YYYYMMDD')||' 23:59:59','YYYYMMDD HH24:MI:SS')</t>
  </si>
  <si>
    <t xml:space="preserve">        -- RCE20150916-1 Add End</t>
  </si>
  <si>
    <t xml:space="preserve">    dTimeStart:=sysdate;</t>
  </si>
  <si>
    <t xml:space="preserve">    --dbms_output.put_line('---Collections(Ever)---|'|| -- RCE20150318-2 Changed -- RCE20150916-1 Replaced</t>
  </si>
  <si>
    <t xml:space="preserve">    dbms_output.put_line(cRptVer|| -- RCE20150916-1 With</t>
  </si>
  <si>
    <t xml:space="preserve">    dTimeEnd:=sysdate;</t>
  </si>
  <si>
    <t xml:space="preserve">          -- RCE20150916-1 Add Begin</t>
  </si>
  <si>
    <t xml:space="preserve">          -- Insert result in table in order to have consolidated location for </t>
  </si>
  <si>
    <t xml:space="preserve">          -- each of the Collection Factor Reports</t>
  </si>
  <si>
    <t xml:space="preserve">          BEGIN</t>
  </si>
  <si>
    <t xml:space="preserve">            INSERT INTO PWD.MIIPWD_COLLFACT_RESULTS</t>
  </si>
  <si>
    <t xml:space="preserve">              (cRptVer, cExtract, dTimeStart, dTimeEnd, dFromDttm, dToDttm, cCustTypeCd, nSumBillings, cNote)</t>
  </si>
  <si>
    <t xml:space="preserve">            VALUES (</t>
  </si>
  <si>
    <t xml:space="preserve">              cRptVer</t>
  </si>
  <si>
    <t xml:space="preserve">             ,FYreturn(p).cExtract</t>
  </si>
  <si>
    <t xml:space="preserve">             ,dTimeStart</t>
  </si>
  <si>
    <t xml:space="preserve">             ,dTimeEnd</t>
  </si>
  <si>
    <t xml:space="preserve">             ,FY(i).dFromDttm</t>
  </si>
  <si>
    <t xml:space="preserve">             ,FY(i).dToDttm</t>
  </si>
  <si>
    <t xml:space="preserve">             ,FYreturn(p).cCustTypeCd</t>
  </si>
  <si>
    <t xml:space="preserve">             ,FYreturn(p).nBillings</t>
  </si>
  <si>
    <t xml:space="preserve">             ,NULL</t>
  </si>
  <si>
    <t xml:space="preserve">             );</t>
  </si>
  <si>
    <t xml:space="preserve">             COMMIT;</t>
  </si>
  <si>
    <t xml:space="preserve">          EXCEPTION</t>
  </si>
  <si>
    <t xml:space="preserve">            WHEN OTHERS THEN</t>
  </si>
  <si>
    <t xml:space="preserve">              dbms_output.put_line('Insert Error-'||cPos||'-'||sqlerrm);</t>
  </si>
  <si>
    <t xml:space="preserve">          END;</t>
  </si>
  <si>
    <t xml:space="preserve">          -- RCE20150916-1 Add End</t>
  </si>
  <si>
    <t xml:space="preserve">   cRptVer VARCHAR2(60):='miipwd_CollFact_v2015.01_(Ever)';</t>
  </si>
  <si>
    <t xml:space="preserve">    dateFYend   VARCHAR2(8):='20140630';     </t>
  </si>
  <si>
    <t xml:space="preserve">  cursor selcur (extractDt VARCHAR2,fromDt DATE,toDate DATE) is</t>
  </si>
  <si>
    <t>/* miipwd_CollFact_v2015.01(Ever).sql</t>
  </si>
  <si>
    <t>/* miipwd_CollFact_v2015.01(FY).sql</t>
  </si>
  <si>
    <t xml:space="preserve">   cRptVer VARCHAR2(60):='miipwd_CollFact_v2015.01_(FY)';</t>
  </si>
  <si>
    <t xml:space="preserve">   --dateFYstart VARCHAR2(8):='20110803'; -- RCE20150318-4 Changed</t>
  </si>
  <si>
    <t xml:space="preserve">   --dateFYend   VARCHAR2(8):='20140630'; -- RCE20150318-4 Changed</t>
  </si>
  <si>
    <t xml:space="preserve">   --dateFYend   VARCHAR2(8):='20150601';   </t>
  </si>
  <si>
    <t xml:space="preserve">    dateFYend   VARCHAR2(8):='20140630';    </t>
  </si>
  <si>
    <t xml:space="preserve">      dTimeStart:=sysdate;</t>
  </si>
  <si>
    <t xml:space="preserve">      --dbms_output.put_line('-----|'|| -- RCE20150916-1 Replaced</t>
  </si>
  <si>
    <t xml:space="preserve">      dbms_output.put_line(cRptVer|| -- RCE20150916-1 With</t>
  </si>
  <si>
    <t xml:space="preserve">    -- RCE20150914 Add Begin</t>
  </si>
  <si>
    <t xml:space="preserve">    ELSIF TO_CHAR(FY(i).dToDttm,'YYYYMMDD') BETWEEN '20140701' AND '20150630'</t>
  </si>
  <si>
    <t xml:space="preserve">      fyStartDttm := TO_DATE('20140701 00000','YYYYMMDD SSSSS');</t>
  </si>
  <si>
    <t xml:space="preserve">      fyEndDttm   := TO_DATE('20150630 86399','YYYYMMDD SSSSS');    </t>
  </si>
  <si>
    <t xml:space="preserve">    -- RCE20150914 Add End</t>
  </si>
  <si>
    <t>/* miipwd_CollFact_v2015.01(FY+1M).sql</t>
  </si>
  <si>
    <t xml:space="preserve">   cRptVer VARCHAR2(60):='miipwd_CollFact_v2015.01_(FY+1M)';</t>
  </si>
  <si>
    <t xml:space="preserve">    --dateFYstart VARCHAR2(8):='20110803';</t>
  </si>
  <si>
    <t xml:space="preserve">    --dateFYend   VARCHAR2(8):='20140630';  </t>
  </si>
  <si>
    <t>-- Date range for FY12-FY13 = '20110803' and '20130630'</t>
  </si>
  <si>
    <t xml:space="preserve">    dateFYend   VARCHAR2(8):='20130630'; </t>
  </si>
  <si>
    <t xml:space="preserve">      fyStartDttm := TO_DATE('20110701 00000','YYYYMMDD SSSSS'); -- RCE20150922-1 Added</t>
  </si>
  <si>
    <t xml:space="preserve">      fyStartDttm := TO_DATE('20120701 00000','YYYYMMDD SSSSS'); -- RCE20150922-1 Added</t>
  </si>
  <si>
    <t xml:space="preserve">      fyEndDttm   := TO_DATE('20130731 83599','YYYYMMDD SSSSS');   -- RCE20150509-1 With     </t>
  </si>
  <si>
    <t xml:space="preserve">      --fyEndDttm   := TO_DATE('20150630 86399','YYYYMMDD SSSSS'); -- RCe20150917-1 Replace</t>
  </si>
  <si>
    <t xml:space="preserve">      fyEndDttm   := TO_DATE('20150731 86399','YYYYMMDD SSSSS'); -- RCe20150917-1 With</t>
  </si>
  <si>
    <t>/* miipwd_CollFact_v2015.01(Stormwater All-Trans).sql</t>
  </si>
  <si>
    <t xml:space="preserve">   cRptVer VARCHAR2(60):='miipwd_CollFact_v2015.01_(Stormwater All-Trans)';</t>
  </si>
  <si>
    <t xml:space="preserve">    dateFYend   VARCHAR2(8):='20140630'; </t>
  </si>
  <si>
    <t>/* miipwd_CollFact_v2015.01(Stormwater Ever).sql</t>
  </si>
  <si>
    <t xml:space="preserve">   cRptVer VARCHAR2(60):='miipwd_CollFact_v2015.01_(Stormwater Ever)';</t>
  </si>
  <si>
    <t xml:space="preserve">   from</t>
  </si>
  <si>
    <t xml:space="preserve">   (</t>
  </si>
  <si>
    <t xml:space="preserve">     select /*+ FULL(W) */ w.extract extractDt, </t>
  </si>
  <si>
    <t xml:space="preserve">      from </t>
  </si>
  <si>
    <t xml:space="preserve">        pwd.phl_stgou_research_wrad w</t>
  </si>
  <si>
    <t xml:space="preserve">   where</t>
  </si>
  <si>
    <t xml:space="preserve">   ) group by extractDt,CustType</t>
  </si>
  <si>
    <t xml:space="preserve">   order by extractDt,CustType</t>
  </si>
  <si>
    <t xml:space="preserve">   ;</t>
  </si>
  <si>
    <t>/* miipwd_CollFact_v2015.01(Stormwater FY).sql</t>
  </si>
  <si>
    <t xml:space="preserve">   cRptVer VARCHAR2(60):='miipwd_CollFact_v2015.01_(Stormwater FY)';</t>
  </si>
  <si>
    <t xml:space="preserve">   dateFYstart VARCHAR2(8):='20140701';</t>
  </si>
  <si>
    <t xml:space="preserve">   dateFYend   VARCHAR2(8):='20150601';   </t>
  </si>
  <si>
    <t xml:space="preserve">  order by extractDt,CustType  </t>
  </si>
  <si>
    <t xml:space="preserve">  ;</t>
  </si>
  <si>
    <t>/* miipwd_CollFact_v2015.01(Stormwater FY+1M).sql</t>
  </si>
  <si>
    <t xml:space="preserve">   cRptVer VARCHAR2(60):='miipwd_CollFact_v2015.01_(Stormwater FY+1M)';</t>
  </si>
  <si>
    <t>/*miipwd_CollFact_v2015.01_(W All-Trans).sql</t>
  </si>
  <si>
    <t xml:space="preserve"> 2015/09/18 Modified for 2015 Data.  Removed large commented out sections.</t>
  </si>
  <si>
    <t xml:space="preserve"> 2015/09/18 Modified to handle FY 2015 extract naming convention</t>
  </si>
  <si>
    <t xml:space="preserve"> Tag: RCE20150918-1</t>
  </si>
  <si>
    <t xml:space="preserve">   cRptVer VARCHAR2(60):='miipwd_CollFact_v2015.01_(W All-Trans)';</t>
  </si>
  <si>
    <t xml:space="preserve">   --dateFYstart VARCHAR2(8):='20110630';</t>
  </si>
  <si>
    <t xml:space="preserve">   --dateFYend   VARCHAR2(8):='20140731';</t>
  </si>
  <si>
    <t xml:space="preserve">        --('7444009001001','6409007990006','6409007800001','6409007990005','6828004540001','7444009001002','3187008200004','3484003400003','6404005202002','6824003895012',</t>
  </si>
  <si>
    <t xml:space="preserve">        -- '6824003895010','7444008601003','8246001700003','2305503117002','6334000025003','3187008200003','5050005100001','6409007990003','5050005100002','7444008601002',</t>
  </si>
  <si>
    <t xml:space="preserve">        -- '6824003895011','3484003400001','3484003400002','6409007990001','6409007990002','6409007992001','3462004300001','3484003325001','3484003325004','5684002500001',</t>
  </si>
  <si>
    <t xml:space="preserve">        -- '3462004300002','3484003257002','3462004300003','2222002901006','3484003257004','3484003257001','3484003201001','6404005202001','2222002901007','3484003325002',</t>
  </si>
  <si>
    <t xml:space="preserve">        -- '8789006301002','3484003325005','8789006301001','7754000201001','2222002901003','8877001620005','6408007755001','4916000400001','8789006301003','2222002901001',</t>
  </si>
  <si>
    <t xml:space="preserve">        -- '2222002901004','2222002901002','3704003301001','6796056770001','3484003325003','8925001913001','2305503117001','3484003257003','4402001448001'</t>
  </si>
  <si>
    <t xml:space="preserve">        -- ,'3666008323D01','6334000019D01'</t>
  </si>
  <si>
    <t xml:space="preserve">        -- ,'4402001448002'</t>
  </si>
  <si>
    <t xml:space="preserve">        -- )</t>
  </si>
  <si>
    <t xml:space="preserve">        -- RCE20150918-1 Add Begin</t>
  </si>
  <si>
    <t xml:space="preserve">        -- For the FY15 run from the "FY2105 820 Report 082115.xlsx"</t>
  </si>
  <si>
    <t xml:space="preserve">        ('2305503117001','2305503117002','3187008200003','3187008200004','3462004300001','3462004300002','3462004300003','3484003257001','3484003257002',        </t>
  </si>
  <si>
    <t xml:space="preserve">        '3484003257003','3484003257004','3484003201A01','3484003325001','3484003325002','3484003325003','3484003325004','3484003325005','3484003400001',</t>
  </si>
  <si>
    <t xml:space="preserve">        '3484003400002','3484003400003','3666008323D01','3704003301001','4402001500001','4402001500002','4916000400001','5050005100001','5050005100002',</t>
  </si>
  <si>
    <t xml:space="preserve">        '5684002500001','6334000019D01','6334000025003','6404005202001','6404005202002','6408007755001','6409007800001','6409007990001','6409007990002',</t>
  </si>
  <si>
    <t xml:space="preserve">        '6409007990003','6409007990005','6409007990006','6409007992001','6796056770001','6824003895010','6824003895011','6824003895012','6828004540001',</t>
  </si>
  <si>
    <t xml:space="preserve">        '7444008601002','7444008601003','7444009001001','7444009001002','7754000201001','8246001700003','8789006301001','8789006301002','8789006301003',</t>
  </si>
  <si>
    <t xml:space="preserve">        '8836002901001','8836002901002','8836002901003','8836002901004','8836002901005','8836002901006','8836002901007','8877001620005','8925001913001',</t>
  </si>
  <si>
    <t xml:space="preserve">        '7760008201003','3255008425001','8809005791D01','2800000626001','2201002320001','2434002614001','2276004301001','7760006742001','3329500100D04',</t>
  </si>
  <si>
    <t xml:space="preserve">        '1916001700001','8783000611001','3329000084D01','8452000750001','2798005458001','3458005121001','3329500099D01','8148003930002','6824003895011'</t>
  </si>
  <si>
    <t xml:space="preserve">        )  </t>
  </si>
  <si>
    <t xml:space="preserve">        -- RCE20150918-1 Add End </t>
  </si>
  <si>
    <t xml:space="preserve">  --dbms_output.put_line(LPAD('-',8,'-')||'W-Billings'||LPAD('-',8,'-')); -- RCE20150511-1 Add -- RCE20150918-1 Replace</t>
  </si>
  <si>
    <t xml:space="preserve">  dbms_output.put_line(LPAD('-',8,'-')||cRptVer||LPAD('-',8,'-')); -- RCE20150918-1 With</t>
  </si>
  <si>
    <t xml:space="preserve">          OR SUBSTR(w.extract,1,6) BETWEEN '201407' and '201506' -- RCE20150918-1</t>
  </si>
  <si>
    <t xml:space="preserve">        -- RCE20150916-1 Add End          </t>
  </si>
  <si>
    <t xml:space="preserve">    --dbms_output.put_line('-----|'||-- RCE20150918-1 Replaced</t>
  </si>
  <si>
    <t xml:space="preserve">    dbms_output.put_line(cRptVer|| -- RCE20150918-1 With</t>
  </si>
  <si>
    <t xml:space="preserve">          );  </t>
  </si>
  <si>
    <t xml:space="preserve">          -- RCE20150916-1 Add End              </t>
  </si>
  <si>
    <t>/* miipwd_CollFact_v2015.01(W-Ever).sql</t>
  </si>
  <si>
    <t xml:space="preserve">  2015/09/18 Modified for 2015 Data.  Removed large commented out sections.</t>
  </si>
  <si>
    <t xml:space="preserve">   cRptVer VARCHAR2(60):='miipwd_CollFact_v2015.01_(W Ever)';</t>
  </si>
  <si>
    <t xml:space="preserve">    --dbms_output.put_line(LPAD('-',8,'-')||'W-Ever'||LPAD('-',8,'-')); -- RCE20150511-1 Add -- RCE20150918-1 Replace</t>
  </si>
  <si>
    <t xml:space="preserve">        -- RCE20150916-1 Add End           </t>
  </si>
  <si>
    <t xml:space="preserve">    --dbms_output.put_line('---Collections(Ever)---|'|| -- RCE20150318-2 Changed-- RCE20150918-1 Replaced</t>
  </si>
  <si>
    <t xml:space="preserve">          );    </t>
  </si>
  <si>
    <t xml:space="preserve">          -- RCE20150916-1 Add End             </t>
  </si>
  <si>
    <t>(FY2015 'W' Account List)</t>
  </si>
  <si>
    <t>(FY2014 'W' Account List)</t>
  </si>
  <si>
    <r>
      <t>*** 2014 and Prior Agency = W Accounts from spreadsheet "</t>
    </r>
    <r>
      <rPr>
        <i/>
        <sz val="11"/>
        <color rgb="FF0000FF"/>
        <rFont val="Calibri"/>
        <family val="2"/>
        <scheme val="minor"/>
      </rPr>
      <t>fy 2014 city accounts adjustments.xlsx</t>
    </r>
    <r>
      <rPr>
        <sz val="11"/>
        <color rgb="FF000000"/>
        <rFont val="Calibri"/>
        <family val="2"/>
        <scheme val="minor"/>
      </rPr>
      <t>"</t>
    </r>
  </si>
  <si>
    <t>PWD***,****</t>
  </si>
  <si>
    <r>
      <t>**** 2015 Aqengy = W Accounts from spreadsheet "</t>
    </r>
    <r>
      <rPr>
        <i/>
        <sz val="11"/>
        <color rgb="FF0000FF"/>
        <rFont val="Calibri"/>
        <family val="2"/>
        <scheme val="minor"/>
      </rPr>
      <t>FY2015 820 Report 082115.xlsx</t>
    </r>
    <r>
      <rPr>
        <sz val="11"/>
        <color rgb="FF000000"/>
        <rFont val="Calibri"/>
        <family val="2"/>
        <scheme val="minor"/>
      </rPr>
      <t>"</t>
    </r>
  </si>
  <si>
    <t>==== 2014 Basis2 Data =====</t>
  </si>
  <si>
    <t>==== 2015 Basis2 Data =====</t>
  </si>
  <si>
    <t>*** Values Copied from "Report 20150511"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</si>
</sst>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0.0%"/>
  </numFmts>
  <fonts count="2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3366FF"/>
      <name val="Calibri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2"/>
      <name val="Calibri"/>
      <scheme val="minor"/>
    </font>
    <font>
      <sz val="12"/>
      <color rgb="FF0000FF"/>
      <name val="Calibri"/>
      <scheme val="minor"/>
    </font>
    <font>
      <sz val="11"/>
      <color theme="0"/>
      <name val="Calibri"/>
      <scheme val="minor"/>
    </font>
    <font>
      <sz val="12"/>
      <color theme="5" tint="-0.499984740745262"/>
      <name val="Calibri"/>
      <scheme val="minor"/>
    </font>
    <font>
      <b/>
      <i/>
      <sz val="12"/>
      <color rgb="FF000000"/>
      <name val="Calibri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FFFFFF"/>
      <name val="Calibri"/>
      <scheme val="minor"/>
    </font>
    <font>
      <sz val="12"/>
      <color theme="7" tint="-0.499984740745262"/>
      <name val="Calibri"/>
      <scheme val="minor"/>
    </font>
    <font>
      <b/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31869B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60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wrapText="1"/>
    </xf>
    <xf numFmtId="16" fontId="0" fillId="0" borderId="0" xfId="0" applyNumberFormat="1"/>
    <xf numFmtId="0" fontId="0" fillId="0" borderId="0" xfId="0" applyAlignment="1">
      <alignment horizontal="center"/>
    </xf>
    <xf numFmtId="164" fontId="0" fillId="0" borderId="0" xfId="1" applyFont="1"/>
    <xf numFmtId="44" fontId="0" fillId="0" borderId="0" xfId="0" applyNumberFormat="1"/>
    <xf numFmtId="164" fontId="0" fillId="0" borderId="0" xfId="0" applyNumberFormat="1"/>
    <xf numFmtId="0" fontId="0" fillId="0" borderId="0" xfId="0" quotePrefix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16" fontId="7" fillId="0" borderId="0" xfId="0" applyNumberFormat="1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44" fontId="7" fillId="0" borderId="0" xfId="0" applyNumberFormat="1" applyFont="1"/>
    <xf numFmtId="0" fontId="0" fillId="2" borderId="0" xfId="0" applyFill="1"/>
    <xf numFmtId="0" fontId="11" fillId="0" borderId="1" xfId="0" applyFont="1" applyFill="1" applyBorder="1"/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0" fontId="0" fillId="0" borderId="1" xfId="0" applyFont="1" applyFill="1" applyBorder="1"/>
    <xf numFmtId="44" fontId="0" fillId="0" borderId="1" xfId="0" applyNumberFormat="1" applyFill="1" applyBorder="1"/>
    <xf numFmtId="164" fontId="0" fillId="0" borderId="1" xfId="1" applyFont="1" applyFill="1" applyBorder="1"/>
    <xf numFmtId="165" fontId="0" fillId="0" borderId="1" xfId="8" applyNumberFormat="1" applyFont="1" applyFill="1" applyBorder="1"/>
    <xf numFmtId="0" fontId="9" fillId="0" borderId="1" xfId="0" applyFont="1" applyFill="1" applyBorder="1"/>
    <xf numFmtId="164" fontId="0" fillId="0" borderId="1" xfId="0" applyNumberFormat="1" applyFont="1" applyFill="1" applyBorder="1" applyAlignment="1">
      <alignment horizontal="left"/>
    </xf>
    <xf numFmtId="164" fontId="8" fillId="0" borderId="1" xfId="0" applyNumberFormat="1" applyFont="1" applyFill="1" applyBorder="1" applyAlignment="1">
      <alignment horizontal="left"/>
    </xf>
    <xf numFmtId="164" fontId="0" fillId="0" borderId="1" xfId="0" applyNumberFormat="1" applyFont="1" applyFill="1" applyBorder="1"/>
    <xf numFmtId="9" fontId="0" fillId="0" borderId="1" xfId="8" applyFont="1" applyFill="1" applyBorder="1"/>
    <xf numFmtId="165" fontId="15" fillId="0" borderId="1" xfId="8" applyNumberFormat="1" applyFont="1" applyFill="1" applyBorder="1"/>
    <xf numFmtId="0" fontId="7" fillId="3" borderId="0" xfId="0" applyFont="1" applyFill="1"/>
    <xf numFmtId="0" fontId="8" fillId="0" borderId="0" xfId="0" applyFont="1" applyAlignment="1">
      <alignment horizontal="center"/>
    </xf>
    <xf numFmtId="164" fontId="8" fillId="0" borderId="0" xfId="1" applyFont="1"/>
    <xf numFmtId="0" fontId="8" fillId="0" borderId="0" xfId="0" applyFont="1"/>
    <xf numFmtId="164" fontId="8" fillId="0" borderId="0" xfId="0" applyNumberFormat="1" applyFont="1"/>
    <xf numFmtId="0" fontId="10" fillId="4" borderId="0" xfId="0" applyFont="1" applyFill="1"/>
    <xf numFmtId="0" fontId="16" fillId="0" borderId="0" xfId="0" applyFont="1"/>
    <xf numFmtId="0" fontId="17" fillId="4" borderId="0" xfId="0" applyFont="1" applyFill="1"/>
    <xf numFmtId="0" fontId="18" fillId="0" borderId="0" xfId="0" applyFont="1"/>
    <xf numFmtId="164" fontId="7" fillId="0" borderId="0" xfId="1" applyFont="1"/>
    <xf numFmtId="0" fontId="19" fillId="0" borderId="1" xfId="0" applyFont="1" applyBorder="1"/>
    <xf numFmtId="0" fontId="7" fillId="0" borderId="2" xfId="0" applyFont="1" applyBorder="1"/>
    <xf numFmtId="0" fontId="20" fillId="0" borderId="0" xfId="0" applyFont="1"/>
    <xf numFmtId="0" fontId="21" fillId="0" borderId="3" xfId="0" applyFont="1" applyBorder="1"/>
    <xf numFmtId="0" fontId="21" fillId="0" borderId="4" xfId="0" applyFont="1" applyBorder="1" applyAlignment="1">
      <alignment horizontal="left"/>
    </xf>
    <xf numFmtId="0" fontId="7" fillId="0" borderId="3" xfId="0" applyFont="1" applyBorder="1"/>
    <xf numFmtId="44" fontId="7" fillId="0" borderId="4" xfId="0" applyNumberFormat="1" applyFont="1" applyBorder="1"/>
    <xf numFmtId="164" fontId="7" fillId="0" borderId="4" xfId="0" applyNumberFormat="1" applyFont="1" applyBorder="1"/>
    <xf numFmtId="165" fontId="7" fillId="0" borderId="4" xfId="0" applyNumberFormat="1" applyFont="1" applyBorder="1"/>
    <xf numFmtId="0" fontId="7" fillId="0" borderId="4" xfId="0" applyFont="1" applyBorder="1"/>
    <xf numFmtId="0" fontId="22" fillId="0" borderId="3" xfId="0" applyFont="1" applyBorder="1"/>
    <xf numFmtId="164" fontId="7" fillId="0" borderId="4" xfId="0" applyNumberFormat="1" applyFont="1" applyBorder="1" applyAlignment="1">
      <alignment horizontal="left"/>
    </xf>
    <xf numFmtId="0" fontId="23" fillId="5" borderId="0" xfId="0" applyFont="1" applyFill="1"/>
    <xf numFmtId="9" fontId="7" fillId="0" borderId="4" xfId="0" applyNumberFormat="1" applyFont="1" applyBorder="1"/>
    <xf numFmtId="0" fontId="19" fillId="0" borderId="3" xfId="0" applyFont="1" applyBorder="1"/>
    <xf numFmtId="165" fontId="7" fillId="0" borderId="4" xfId="8" applyNumberFormat="1" applyFont="1" applyBorder="1"/>
    <xf numFmtId="165" fontId="15" fillId="0" borderId="4" xfId="8" applyNumberFormat="1" applyFont="1" applyBorder="1"/>
    <xf numFmtId="0" fontId="15" fillId="0" borderId="0" xfId="0" applyFont="1"/>
    <xf numFmtId="0" fontId="15" fillId="0" borderId="0" xfId="0" quotePrefix="1" applyFont="1"/>
    <xf numFmtId="0" fontId="24" fillId="6" borderId="0" xfId="0" applyFont="1" applyFill="1"/>
    <xf numFmtId="0" fontId="15" fillId="6" borderId="0" xfId="0" applyFont="1" applyFill="1"/>
    <xf numFmtId="0" fontId="0" fillId="6" borderId="0" xfId="0" applyFill="1"/>
    <xf numFmtId="0" fontId="25" fillId="0" borderId="0" xfId="0" applyFont="1"/>
    <xf numFmtId="164" fontId="15" fillId="0" borderId="4" xfId="0" applyNumberFormat="1" applyFont="1" applyBorder="1" applyAlignment="1">
      <alignment horizontal="left"/>
    </xf>
    <xf numFmtId="0" fontId="0" fillId="6" borderId="0" xfId="0" quotePrefix="1" applyFill="1" applyAlignment="1">
      <alignment horizontal="center"/>
    </xf>
    <xf numFmtId="0" fontId="0" fillId="6" borderId="5" xfId="0" applyFill="1" applyBorder="1" applyAlignment="1">
      <alignment horizontal="center"/>
    </xf>
  </cellXfs>
  <cellStyles count="160">
    <cellStyle name="Currency" xfId="1" builtinId="4"/>
    <cellStyle name="Currency 2" xfId="8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Hyperlink" xfId="2" builtinId="8" hidden="1"/>
    <cellStyle name="Hyperlink" xfId="4" builtinId="8" hidden="1"/>
    <cellStyle name="Hyperlink" xfId="6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Normal" xfId="0" builtinId="0"/>
    <cellStyle name="Percent" xfId="8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9"/>
  <sheetViews>
    <sheetView tabSelected="1" view="pageBreakPreview" zoomScale="60" zoomScaleNormal="100" workbookViewId="0">
      <selection activeCell="F34" sqref="F34"/>
    </sheetView>
  </sheetViews>
  <sheetFormatPr defaultColWidth="11.19921875" defaultRowHeight="15.6" x14ac:dyDescent="0.3"/>
  <cols>
    <col min="1" max="1" width="48.69921875" bestFit="1" customWidth="1"/>
    <col min="2" max="5" width="16.19921875" customWidth="1"/>
    <col min="6" max="6" width="64.296875" bestFit="1" customWidth="1"/>
  </cols>
  <sheetData>
    <row r="1" spans="1:6" x14ac:dyDescent="0.3">
      <c r="A1" s="66" t="s">
        <v>545</v>
      </c>
    </row>
    <row r="2" spans="1:6" x14ac:dyDescent="0.3">
      <c r="A2" s="42" t="s">
        <v>255</v>
      </c>
      <c r="B2" s="43"/>
      <c r="C2" s="43"/>
      <c r="D2" s="43"/>
      <c r="E2" s="43"/>
      <c r="F2" s="44"/>
    </row>
    <row r="3" spans="1:6" x14ac:dyDescent="0.3">
      <c r="A3" s="45" t="s">
        <v>256</v>
      </c>
      <c r="B3" s="46">
        <v>2012</v>
      </c>
      <c r="C3" s="46">
        <v>2013</v>
      </c>
      <c r="D3" s="46">
        <v>2014</v>
      </c>
      <c r="E3" s="46">
        <v>2015</v>
      </c>
      <c r="F3" s="44"/>
    </row>
    <row r="4" spans="1:6" x14ac:dyDescent="0.3">
      <c r="A4" s="47" t="s">
        <v>257</v>
      </c>
      <c r="B4" s="48">
        <f>SUM('FY12'!O7:O19)</f>
        <v>510374617.05000001</v>
      </c>
      <c r="C4" s="49">
        <f>SUM('FY13'!O7:O19)</f>
        <v>527193082.06</v>
      </c>
      <c r="D4" s="49">
        <f>SUM('FY14'!O7:O19)</f>
        <v>562495690.37999988</v>
      </c>
      <c r="E4" s="49">
        <f>SUM('FY15'!O7:O19)</f>
        <v>591431023.13999999</v>
      </c>
      <c r="F4" s="44" t="s">
        <v>258</v>
      </c>
    </row>
    <row r="5" spans="1:6" x14ac:dyDescent="0.3">
      <c r="A5" s="47" t="s">
        <v>259</v>
      </c>
      <c r="B5" s="48">
        <f>SUM('FY12'!O27:O39)</f>
        <v>485996726.55999988</v>
      </c>
      <c r="C5" s="48">
        <f>SUM('FY13'!O27:O39)</f>
        <v>499168368.69999999</v>
      </c>
      <c r="D5" s="49">
        <f>SUM('FY14'!O27:O39)</f>
        <v>525731651.98999989</v>
      </c>
      <c r="E5" s="49">
        <f>SUM('FY15'!O27:O39)</f>
        <v>500336761.22000003</v>
      </c>
      <c r="F5" s="44"/>
    </row>
    <row r="6" spans="1:6" x14ac:dyDescent="0.3">
      <c r="A6" s="47" t="s">
        <v>260</v>
      </c>
      <c r="B6" s="50">
        <f>B5/B4</f>
        <v>0.95223529996278811</v>
      </c>
      <c r="C6" s="50">
        <f>C5/C4</f>
        <v>0.94684165192287084</v>
      </c>
      <c r="D6" s="50">
        <f>D5/D4</f>
        <v>0.93464120877945989</v>
      </c>
      <c r="E6" s="50">
        <f>E5/E4</f>
        <v>0.84597652413232194</v>
      </c>
      <c r="F6" s="44"/>
    </row>
    <row r="7" spans="1:6" x14ac:dyDescent="0.3">
      <c r="A7" s="47" t="s">
        <v>261</v>
      </c>
      <c r="B7" s="48">
        <f>SUM('FY12'!O47:O59)</f>
        <v>422528534.46000004</v>
      </c>
      <c r="C7" s="49">
        <f>SUM('FY13'!O47:O59)</f>
        <v>435093101.28000009</v>
      </c>
      <c r="D7" s="49">
        <f>SUM('FY14'!O47:O59)</f>
        <v>471559931.08999997</v>
      </c>
      <c r="E7" s="49">
        <f>SUM('FY15'!O47:O59)</f>
        <v>496042409.31999993</v>
      </c>
      <c r="F7" s="44"/>
    </row>
    <row r="8" spans="1:6" x14ac:dyDescent="0.3">
      <c r="A8" s="47" t="s">
        <v>262</v>
      </c>
      <c r="B8" s="50">
        <f>B7/B4</f>
        <v>0.82787920939768456</v>
      </c>
      <c r="C8" s="50">
        <f t="shared" ref="C8:E8" si="0">C7/C4</f>
        <v>0.82530123418896084</v>
      </c>
      <c r="D8" s="50">
        <f t="shared" si="0"/>
        <v>0.83833518932639772</v>
      </c>
      <c r="E8" s="50">
        <f t="shared" si="0"/>
        <v>0.83871557275848174</v>
      </c>
      <c r="F8" s="44"/>
    </row>
    <row r="9" spans="1:6" x14ac:dyDescent="0.3">
      <c r="A9" s="47" t="s">
        <v>263</v>
      </c>
      <c r="B9" s="49">
        <f>SUM('FY12'!O67:O79)</f>
        <v>452769831.80000001</v>
      </c>
      <c r="C9" s="49">
        <f>SUM('FY13'!O67:O79)</f>
        <v>467691550.63999999</v>
      </c>
      <c r="D9" s="49">
        <f>SUM('FY14'!O67:O79)</f>
        <v>499634922.31999993</v>
      </c>
      <c r="E9" s="49">
        <f>SUM('FY15'!O67:O79)</f>
        <v>496453349.33999991</v>
      </c>
      <c r="F9" s="44"/>
    </row>
    <row r="10" spans="1:6" x14ac:dyDescent="0.3">
      <c r="A10" s="47" t="s">
        <v>264</v>
      </c>
      <c r="B10" s="50">
        <f>B9/B4</f>
        <v>0.88713234685737397</v>
      </c>
      <c r="C10" s="50">
        <f t="shared" ref="C10:E10" si="1">C9/C4</f>
        <v>0.88713521962864428</v>
      </c>
      <c r="D10" s="50">
        <f t="shared" si="1"/>
        <v>0.88824666724551493</v>
      </c>
      <c r="E10" s="50">
        <f t="shared" si="1"/>
        <v>0.8394103959989303</v>
      </c>
      <c r="F10" s="44"/>
    </row>
    <row r="11" spans="1:6" x14ac:dyDescent="0.3">
      <c r="A11" s="47"/>
      <c r="B11" s="51"/>
      <c r="C11" s="51"/>
      <c r="D11" s="51"/>
      <c r="E11" s="51"/>
      <c r="F11" s="44"/>
    </row>
    <row r="12" spans="1:6" x14ac:dyDescent="0.3">
      <c r="A12" s="45" t="s">
        <v>265</v>
      </c>
      <c r="B12" s="46">
        <v>2012</v>
      </c>
      <c r="C12" s="46">
        <v>2013</v>
      </c>
      <c r="D12" s="46">
        <v>2014</v>
      </c>
      <c r="E12" s="46">
        <v>2015</v>
      </c>
      <c r="F12" s="44" t="s">
        <v>266</v>
      </c>
    </row>
    <row r="13" spans="1:6" x14ac:dyDescent="0.3">
      <c r="A13" s="47" t="s">
        <v>267</v>
      </c>
      <c r="B13" s="48">
        <f>'FY12'!O20</f>
        <v>31177911.66</v>
      </c>
      <c r="C13" s="48">
        <f>'FY13'!O20</f>
        <v>36092793.480000004</v>
      </c>
      <c r="D13" s="48">
        <f>'FY14'!O20</f>
        <v>40410822</v>
      </c>
      <c r="E13" s="48">
        <f>'FY15'!O20</f>
        <v>44529443.529999994</v>
      </c>
      <c r="F13" s="44"/>
    </row>
    <row r="14" spans="1:6" x14ac:dyDescent="0.3">
      <c r="A14" s="47" t="s">
        <v>268</v>
      </c>
      <c r="B14" s="48">
        <f>'FY12'!O40</f>
        <v>364474.49</v>
      </c>
      <c r="C14" s="48">
        <f>'FY13'!O40</f>
        <v>290581.75</v>
      </c>
      <c r="D14" s="48">
        <f>'FY14'!O40</f>
        <v>187173.87999999998</v>
      </c>
      <c r="E14" s="48">
        <f>'FY15'!O40</f>
        <v>159508.19</v>
      </c>
      <c r="F14" s="44"/>
    </row>
    <row r="15" spans="1:6" x14ac:dyDescent="0.3">
      <c r="A15" s="47" t="s">
        <v>269</v>
      </c>
      <c r="B15" s="50">
        <f>B14/B13</f>
        <v>1.1690150834175531E-2</v>
      </c>
      <c r="C15" s="50">
        <f t="shared" ref="C15:E15" si="2">C14/C13</f>
        <v>8.0509631420194513E-3</v>
      </c>
      <c r="D15" s="50">
        <f t="shared" si="2"/>
        <v>4.6317761118543936E-3</v>
      </c>
      <c r="E15" s="50">
        <f t="shared" si="2"/>
        <v>3.5820836137899974E-3</v>
      </c>
      <c r="F15" s="44"/>
    </row>
    <row r="16" spans="1:6" x14ac:dyDescent="0.3">
      <c r="A16" s="47" t="s">
        <v>270</v>
      </c>
      <c r="B16" s="48">
        <f>'FY12'!O60</f>
        <v>304450.18000000005</v>
      </c>
      <c r="C16" s="48">
        <f>'FY13'!O60</f>
        <v>258711.04000000001</v>
      </c>
      <c r="D16" s="48">
        <f>'FY14'!O60</f>
        <v>176832.16999999998</v>
      </c>
      <c r="E16" s="48">
        <f>'FY15'!O60</f>
        <v>159432.99</v>
      </c>
      <c r="F16" s="44"/>
    </row>
    <row r="17" spans="1:6" x14ac:dyDescent="0.3">
      <c r="A17" s="47" t="s">
        <v>271</v>
      </c>
      <c r="B17" s="50">
        <f>B16/B13</f>
        <v>9.7649317670816718E-3</v>
      </c>
      <c r="C17" s="50">
        <f t="shared" ref="C17:E17" si="3">C16/C13</f>
        <v>7.1679417151060592E-3</v>
      </c>
      <c r="D17" s="50">
        <f t="shared" si="3"/>
        <v>4.3758617431736476E-3</v>
      </c>
      <c r="E17" s="50">
        <f t="shared" si="3"/>
        <v>3.5803948435283763E-3</v>
      </c>
      <c r="F17" s="44"/>
    </row>
    <row r="18" spans="1:6" x14ac:dyDescent="0.3">
      <c r="A18" s="47" t="s">
        <v>272</v>
      </c>
      <c r="B18" s="49">
        <f>'FY12'!O80</f>
        <v>351279.6</v>
      </c>
      <c r="C18" s="49">
        <f>'FY13'!O80</f>
        <v>279815.73</v>
      </c>
      <c r="D18" s="49">
        <f>'FY14'!O80</f>
        <v>186807.71</v>
      </c>
      <c r="E18" s="49">
        <f>'FY15'!O80</f>
        <v>159432.99</v>
      </c>
      <c r="F18" s="44"/>
    </row>
    <row r="19" spans="1:6" x14ac:dyDescent="0.3">
      <c r="A19" s="47" t="s">
        <v>273</v>
      </c>
      <c r="B19" s="57">
        <f>B18/B13</f>
        <v>1.1266938075608107E-2</v>
      </c>
      <c r="C19" s="57">
        <f t="shared" ref="C19:D19" si="4">C18/C13</f>
        <v>7.7526758951216527E-3</v>
      </c>
      <c r="D19" s="57">
        <f t="shared" si="4"/>
        <v>4.6227149252247328E-3</v>
      </c>
      <c r="E19" s="57">
        <f>E18/E13</f>
        <v>3.5803948435283763E-3</v>
      </c>
      <c r="F19" s="44"/>
    </row>
    <row r="20" spans="1:6" x14ac:dyDescent="0.3">
      <c r="A20" s="47"/>
      <c r="B20" s="51"/>
      <c r="C20" s="51"/>
      <c r="D20" s="51"/>
      <c r="E20" s="51"/>
      <c r="F20" s="44"/>
    </row>
    <row r="21" spans="1:6" x14ac:dyDescent="0.3">
      <c r="A21" s="52" t="s">
        <v>542</v>
      </c>
      <c r="B21" s="46">
        <v>2012</v>
      </c>
      <c r="C21" s="46">
        <v>2013</v>
      </c>
      <c r="D21" s="46">
        <v>2014</v>
      </c>
      <c r="E21" s="46">
        <v>2015</v>
      </c>
      <c r="F21" s="44" t="s">
        <v>541</v>
      </c>
    </row>
    <row r="22" spans="1:6" x14ac:dyDescent="0.3">
      <c r="A22" s="47" t="s">
        <v>276</v>
      </c>
      <c r="B22" s="53">
        <f>'FY12'!O184</f>
        <v>9837937.3000000007</v>
      </c>
      <c r="C22" s="65">
        <f>'FY13'!O183</f>
        <v>15220531.58</v>
      </c>
      <c r="D22" s="65">
        <f>'FY14'!O181</f>
        <v>16019052.140000001</v>
      </c>
      <c r="E22" s="65">
        <f>'FY15'!O171</f>
        <v>19090748.099999998</v>
      </c>
      <c r="F22" s="44" t="s">
        <v>543</v>
      </c>
    </row>
    <row r="23" spans="1:6" x14ac:dyDescent="0.3">
      <c r="A23" s="47" t="s">
        <v>277</v>
      </c>
      <c r="B23" s="49"/>
      <c r="C23" s="49"/>
      <c r="D23" s="49"/>
      <c r="E23" s="49"/>
      <c r="F23" s="54" t="s">
        <v>378</v>
      </c>
    </row>
    <row r="24" spans="1:6" x14ac:dyDescent="0.3">
      <c r="A24" s="47" t="s">
        <v>278</v>
      </c>
      <c r="B24" s="55"/>
      <c r="C24" s="55"/>
      <c r="D24" s="55"/>
      <c r="E24" s="55"/>
      <c r="F24" s="44"/>
    </row>
    <row r="25" spans="1:6" x14ac:dyDescent="0.3">
      <c r="A25" s="47"/>
      <c r="B25" s="55"/>
      <c r="C25" s="55"/>
      <c r="D25" s="55"/>
      <c r="E25" s="55"/>
      <c r="F25" s="44"/>
    </row>
    <row r="26" spans="1:6" x14ac:dyDescent="0.3">
      <c r="A26" s="47" t="s">
        <v>279</v>
      </c>
      <c r="B26" s="58">
        <f t="shared" ref="B26:D26" si="5">((B5+(B13-B22))/(B4+(B13-B22)))</f>
        <v>0.95415230109567828</v>
      </c>
      <c r="C26" s="58">
        <f t="shared" si="5"/>
        <v>0.94886610936296423</v>
      </c>
      <c r="D26" s="58">
        <f t="shared" si="5"/>
        <v>0.93735760110641009</v>
      </c>
      <c r="E26" s="58">
        <f>((E5+(E13-E22))/(E4+(E13-E22)))</f>
        <v>0.85232819965426321</v>
      </c>
      <c r="F26" s="44"/>
    </row>
    <row r="27" spans="1:6" x14ac:dyDescent="0.3">
      <c r="A27" s="47" t="s">
        <v>280</v>
      </c>
      <c r="B27" s="58">
        <f>(B7+(B13-B22))/(B4+(B13-B22))</f>
        <v>0.8347871508339656</v>
      </c>
      <c r="C27" s="58">
        <f t="shared" ref="C27:E27" si="6">(C7+(C13-C22))/(C4+(C13-C22))</f>
        <v>0.83195437953704698</v>
      </c>
      <c r="D27" s="58">
        <f t="shared" si="6"/>
        <v>0.84505417912181502</v>
      </c>
      <c r="E27" s="58">
        <f t="shared" si="6"/>
        <v>0.84536667800597243</v>
      </c>
      <c r="F27" s="44"/>
    </row>
    <row r="28" spans="1:6" x14ac:dyDescent="0.3">
      <c r="A28" s="47"/>
      <c r="B28" s="51"/>
      <c r="C28" s="51"/>
      <c r="D28" s="51"/>
      <c r="E28" s="51"/>
      <c r="F28" s="44"/>
    </row>
    <row r="29" spans="1:6" x14ac:dyDescent="0.3">
      <c r="A29" s="56" t="s">
        <v>281</v>
      </c>
      <c r="B29" s="51"/>
      <c r="C29" s="51"/>
      <c r="D29" s="51"/>
      <c r="E29" s="51"/>
      <c r="F29" s="44"/>
    </row>
    <row r="30" spans="1:6" x14ac:dyDescent="0.3">
      <c r="A30" s="45" t="s">
        <v>256</v>
      </c>
      <c r="B30" s="46">
        <v>2012</v>
      </c>
      <c r="C30" s="46">
        <v>2013</v>
      </c>
      <c r="D30" s="46">
        <v>2014</v>
      </c>
      <c r="E30" s="46">
        <v>2015</v>
      </c>
      <c r="F30" s="44"/>
    </row>
    <row r="31" spans="1:6" x14ac:dyDescent="0.3">
      <c r="A31" s="47" t="s">
        <v>282</v>
      </c>
      <c r="B31" s="48">
        <f>SUM('FY12'!O88:O100)</f>
        <v>10475743.449999997</v>
      </c>
      <c r="C31" s="49">
        <f>SUM('FY13'!O88:O100)</f>
        <v>15401364.260000002</v>
      </c>
      <c r="D31" s="49">
        <f>SUM('FY14'!O88:O100)</f>
        <v>18369992.049999997</v>
      </c>
      <c r="E31" s="49">
        <f>SUM('FY15'!O88:O100)</f>
        <v>18570350.419999998</v>
      </c>
      <c r="F31" s="44" t="s">
        <v>258</v>
      </c>
    </row>
    <row r="32" spans="1:6" x14ac:dyDescent="0.3">
      <c r="A32" s="47" t="s">
        <v>283</v>
      </c>
      <c r="B32" s="48">
        <f>SUM('FY12'!O108:O120)</f>
        <v>7331080.9399999995</v>
      </c>
      <c r="C32" s="48">
        <f>SUM('FY13'!O108:O120)</f>
        <v>10497838.040000003</v>
      </c>
      <c r="D32" s="49">
        <f>SUM('FY14'!O108:O120)</f>
        <v>11354273.160000006</v>
      </c>
      <c r="E32" s="49">
        <f>SUM('FY15'!O108:O120)</f>
        <v>10230146.449999999</v>
      </c>
      <c r="F32" s="44"/>
    </row>
    <row r="33" spans="1:6" x14ac:dyDescent="0.3">
      <c r="A33" s="47" t="s">
        <v>284</v>
      </c>
      <c r="B33" s="50">
        <f>B32/B31</f>
        <v>0.69981486039542151</v>
      </c>
      <c r="C33" s="50">
        <f t="shared" ref="C33:E33" si="7">C32/C31</f>
        <v>0.6816174114694955</v>
      </c>
      <c r="D33" s="50">
        <f t="shared" si="7"/>
        <v>0.61808808240611124</v>
      </c>
      <c r="E33" s="50">
        <f t="shared" si="7"/>
        <v>0.55088602092194661</v>
      </c>
      <c r="F33" s="44"/>
    </row>
    <row r="34" spans="1:6" x14ac:dyDescent="0.3">
      <c r="A34" s="47" t="s">
        <v>285</v>
      </c>
      <c r="B34" s="48">
        <f>SUM('FY12'!O128:O140)</f>
        <v>5822206.1799999988</v>
      </c>
      <c r="C34" s="49">
        <f>SUM('FY13'!O128:O140)</f>
        <v>8824369.6900000013</v>
      </c>
      <c r="D34" s="49">
        <f>SUM('FY14'!O128:O140)</f>
        <v>10018326.669999998</v>
      </c>
      <c r="E34" s="49">
        <f>SUM('FY15'!O128:O140)</f>
        <v>10131180.280000001</v>
      </c>
      <c r="F34" s="44"/>
    </row>
    <row r="35" spans="1:6" x14ac:dyDescent="0.3">
      <c r="A35" s="47" t="s">
        <v>286</v>
      </c>
      <c r="B35" s="50">
        <f>B34/B31</f>
        <v>0.5557797599558435</v>
      </c>
      <c r="C35" s="50">
        <f t="shared" ref="C35:E35" si="8">C34/C31</f>
        <v>0.57296026124896027</v>
      </c>
      <c r="D35" s="50">
        <f t="shared" si="8"/>
        <v>0.5453636911073132</v>
      </c>
      <c r="E35" s="50">
        <f t="shared" si="8"/>
        <v>0.54555676392023633</v>
      </c>
      <c r="F35" s="44"/>
    </row>
    <row r="36" spans="1:6" x14ac:dyDescent="0.3">
      <c r="A36" s="47" t="s">
        <v>287</v>
      </c>
      <c r="B36" s="49">
        <f>SUM('FY12'!O148:O160)</f>
        <v>6334514.3900000006</v>
      </c>
      <c r="C36" s="49">
        <f>SUM('FY13'!O148:O160)</f>
        <v>9368062.5400000028</v>
      </c>
      <c r="D36" s="49">
        <f>SUM('FY14'!O148:O160)</f>
        <v>10497848.659999998</v>
      </c>
      <c r="E36" s="49">
        <f>SUM('FY15'!O148:O160)</f>
        <v>10136390.49</v>
      </c>
      <c r="F36" s="44"/>
    </row>
    <row r="37" spans="1:6" x14ac:dyDescent="0.3">
      <c r="A37" s="47" t="s">
        <v>288</v>
      </c>
      <c r="B37" s="50">
        <f>B36/B31</f>
        <v>0.60468399405103823</v>
      </c>
      <c r="C37" s="50">
        <f t="shared" ref="C37:E37" si="9">C36/C31</f>
        <v>0.60826186445901265</v>
      </c>
      <c r="D37" s="50">
        <f t="shared" si="9"/>
        <v>0.57146724023759177</v>
      </c>
      <c r="E37" s="50">
        <f t="shared" si="9"/>
        <v>0.54583732997753531</v>
      </c>
      <c r="F37" s="44"/>
    </row>
    <row r="38" spans="1:6" x14ac:dyDescent="0.3">
      <c r="A38" s="47"/>
      <c r="B38" s="51"/>
      <c r="C38" s="51"/>
      <c r="D38" s="51"/>
      <c r="E38" s="51"/>
      <c r="F38" s="44"/>
    </row>
    <row r="39" spans="1:6" x14ac:dyDescent="0.3">
      <c r="A39" s="45" t="s">
        <v>265</v>
      </c>
      <c r="B39" s="46">
        <v>2012</v>
      </c>
      <c r="C39" s="46">
        <v>2013</v>
      </c>
      <c r="D39" s="46">
        <v>2014</v>
      </c>
      <c r="E39" s="46">
        <v>2015</v>
      </c>
      <c r="F39" s="44"/>
    </row>
    <row r="40" spans="1:6" x14ac:dyDescent="0.3">
      <c r="A40" s="47" t="s">
        <v>289</v>
      </c>
      <c r="B40" s="48">
        <f>'FY12'!O101</f>
        <v>750025.65</v>
      </c>
      <c r="C40" s="48">
        <f>'FY13'!O101</f>
        <v>1087912.0100000002</v>
      </c>
      <c r="D40" s="48">
        <f>'FY14'!O101</f>
        <v>1516049.3599999999</v>
      </c>
      <c r="E40" s="48">
        <f>'FY15'!O101</f>
        <v>1658815.63</v>
      </c>
      <c r="F40" s="44" t="s">
        <v>266</v>
      </c>
    </row>
    <row r="41" spans="1:6" x14ac:dyDescent="0.3">
      <c r="A41" s="47" t="s">
        <v>290</v>
      </c>
      <c r="B41" s="48">
        <f>'FY12'!O121</f>
        <v>87600.51</v>
      </c>
      <c r="C41" s="48">
        <f>'FY13'!O121</f>
        <v>76134.759999999995</v>
      </c>
      <c r="D41" s="48">
        <f>'FY14'!O121</f>
        <v>27068.16</v>
      </c>
      <c r="E41" s="48">
        <f>'FY15'!O121</f>
        <v>22151.15</v>
      </c>
      <c r="F41" s="44"/>
    </row>
    <row r="42" spans="1:6" x14ac:dyDescent="0.3">
      <c r="A42" s="47" t="s">
        <v>291</v>
      </c>
      <c r="B42" s="50">
        <f>B41/B40</f>
        <v>0.11679668555335407</v>
      </c>
      <c r="C42" s="50">
        <f t="shared" ref="C42:E42" si="10">C41/C40</f>
        <v>6.9982461173491398E-2</v>
      </c>
      <c r="D42" s="50">
        <f t="shared" si="10"/>
        <v>1.785440547925168E-2</v>
      </c>
      <c r="E42" s="50">
        <f t="shared" si="10"/>
        <v>1.3353593732414978E-2</v>
      </c>
      <c r="F42" s="44"/>
    </row>
    <row r="43" spans="1:6" x14ac:dyDescent="0.3">
      <c r="A43" s="47" t="s">
        <v>292</v>
      </c>
      <c r="B43" s="48">
        <f>'FY12'!O141</f>
        <v>82831.38</v>
      </c>
      <c r="C43" s="48">
        <f>'FY13'!O141</f>
        <v>65773.310000000012</v>
      </c>
      <c r="D43" s="48">
        <f>'FY14'!O141</f>
        <v>26925.949999999997</v>
      </c>
      <c r="E43" s="48">
        <f>'FY15'!O141</f>
        <v>22075.949999999997</v>
      </c>
      <c r="F43" s="44"/>
    </row>
    <row r="44" spans="1:6" x14ac:dyDescent="0.3">
      <c r="A44" s="47" t="s">
        <v>293</v>
      </c>
      <c r="B44" s="50">
        <f>B43/B40</f>
        <v>0.11043806301824478</v>
      </c>
      <c r="C44" s="50">
        <f t="shared" ref="C44:E44" si="11">C43/C40</f>
        <v>6.0458299380296385E-2</v>
      </c>
      <c r="D44" s="50">
        <f t="shared" si="11"/>
        <v>1.7760602464816845E-2</v>
      </c>
      <c r="E44" s="50">
        <f t="shared" si="11"/>
        <v>1.3308260183200709E-2</v>
      </c>
      <c r="F44" s="44"/>
    </row>
    <row r="45" spans="1:6" x14ac:dyDescent="0.3">
      <c r="A45" s="47" t="s">
        <v>294</v>
      </c>
      <c r="B45" s="49">
        <f>'FY12'!O161</f>
        <v>86954.66</v>
      </c>
      <c r="C45" s="49">
        <f>'FY13'!O161</f>
        <v>72481.34</v>
      </c>
      <c r="D45" s="49">
        <f>'FY14'!O161</f>
        <v>26939.899999999998</v>
      </c>
      <c r="E45" s="49">
        <f>'FY15'!O161</f>
        <v>22075.949999999997</v>
      </c>
      <c r="F45" s="44"/>
    </row>
    <row r="46" spans="1:6" x14ac:dyDescent="0.3">
      <c r="A46" s="47" t="s">
        <v>295</v>
      </c>
      <c r="B46" s="50">
        <f>B45/B40</f>
        <v>0.11593558166977357</v>
      </c>
      <c r="C46" s="50">
        <f t="shared" ref="C46:E46" si="12">C45/C40</f>
        <v>6.6624266791576264E-2</v>
      </c>
      <c r="D46" s="50">
        <f t="shared" si="12"/>
        <v>1.7769804012185988E-2</v>
      </c>
      <c r="E46" s="50">
        <f t="shared" si="12"/>
        <v>1.3308260183200709E-2</v>
      </c>
      <c r="F46" s="44"/>
    </row>
    <row r="47" spans="1:6" x14ac:dyDescent="0.3">
      <c r="A47" s="47"/>
      <c r="B47" s="51"/>
      <c r="C47" s="51"/>
      <c r="D47" s="51"/>
      <c r="E47" s="51"/>
      <c r="F47" s="44"/>
    </row>
    <row r="48" spans="1:6" x14ac:dyDescent="0.3">
      <c r="A48" s="47" t="s">
        <v>296</v>
      </c>
      <c r="B48" s="50">
        <f>(B32+B41)/(B31+B41)</f>
        <v>0.70230425877375302</v>
      </c>
      <c r="C48" s="50">
        <f t="shared" ref="C48:E48" si="13">(C32+C41)/(C31+C41)</f>
        <v>0.68318355480664739</v>
      </c>
      <c r="D48" s="50">
        <f t="shared" si="13"/>
        <v>0.61865000114602586</v>
      </c>
      <c r="E48" s="50">
        <f t="shared" si="13"/>
        <v>0.55142109637051928</v>
      </c>
      <c r="F48" s="44"/>
    </row>
    <row r="49" spans="1:6" x14ac:dyDescent="0.3">
      <c r="A49" s="47" t="s">
        <v>297</v>
      </c>
      <c r="B49" s="50">
        <f>(B34+B43)/(B31+B41)</f>
        <v>0.55901214448383829</v>
      </c>
      <c r="C49" s="50">
        <f t="shared" ref="C49:E49" si="14">(C34+C43)/(C31+C41)</f>
        <v>0.57439144325011249</v>
      </c>
      <c r="D49" s="50">
        <f t="shared" si="14"/>
        <v>0.5460248814394677</v>
      </c>
      <c r="E49" s="50">
        <f t="shared" si="14"/>
        <v>0.54609414401679146</v>
      </c>
      <c r="F49" s="44"/>
    </row>
  </sheetData>
  <pageMargins left="0.75" right="0.75" top="1" bottom="1" header="0.5" footer="0.5"/>
  <pageSetup scale="72" orientation="portrait" horizontalDpi="4294967292" verticalDpi="4294967292" r:id="rId1"/>
  <colBreaks count="1" manualBreakCount="1">
    <brk id="5" max="48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91"/>
  <sheetViews>
    <sheetView workbookViewId="0">
      <selection activeCell="A250" activeCellId="6" sqref="A153 A164:A168 A192:A193 A219:A225 A206 A211 A250:A272"/>
    </sheetView>
  </sheetViews>
  <sheetFormatPr defaultColWidth="11.19921875" defaultRowHeight="15.6" x14ac:dyDescent="0.3"/>
  <cols>
    <col min="1" max="1" width="109.296875" bestFit="1" customWidth="1"/>
  </cols>
  <sheetData>
    <row r="1" spans="1:1" x14ac:dyDescent="0.3">
      <c r="A1" s="59" t="s">
        <v>461</v>
      </c>
    </row>
    <row r="2" spans="1:1" x14ac:dyDescent="0.3">
      <c r="A2" s="59"/>
    </row>
    <row r="3" spans="1:1" x14ac:dyDescent="0.3">
      <c r="A3" s="59" t="s">
        <v>192</v>
      </c>
    </row>
    <row r="4" spans="1:1" x14ac:dyDescent="0.3">
      <c r="A4" s="59" t="s">
        <v>193</v>
      </c>
    </row>
    <row r="5" spans="1:1" x14ac:dyDescent="0.3">
      <c r="A5" s="59" t="s">
        <v>194</v>
      </c>
    </row>
    <row r="6" spans="1:1" x14ac:dyDescent="0.3">
      <c r="A6" s="59" t="s">
        <v>195</v>
      </c>
    </row>
    <row r="7" spans="1:1" x14ac:dyDescent="0.3">
      <c r="A7" s="59" t="s">
        <v>196</v>
      </c>
    </row>
    <row r="8" spans="1:1" x14ac:dyDescent="0.3">
      <c r="A8" s="59" t="s">
        <v>197</v>
      </c>
    </row>
    <row r="9" spans="1:1" x14ac:dyDescent="0.3">
      <c r="A9" s="59" t="s">
        <v>198</v>
      </c>
    </row>
    <row r="10" spans="1:1" x14ac:dyDescent="0.3">
      <c r="A10" s="59" t="s">
        <v>199</v>
      </c>
    </row>
    <row r="11" spans="1:1" x14ac:dyDescent="0.3">
      <c r="A11" s="59" t="s">
        <v>200</v>
      </c>
    </row>
    <row r="12" spans="1:1" x14ac:dyDescent="0.3">
      <c r="A12" s="59" t="s">
        <v>201</v>
      </c>
    </row>
    <row r="13" spans="1:1" x14ac:dyDescent="0.3">
      <c r="A13" s="59"/>
    </row>
    <row r="14" spans="1:1" x14ac:dyDescent="0.3">
      <c r="A14" s="59" t="s">
        <v>392</v>
      </c>
    </row>
    <row r="15" spans="1:1" x14ac:dyDescent="0.3">
      <c r="A15" s="59" t="s">
        <v>393</v>
      </c>
    </row>
    <row r="16" spans="1:1" x14ac:dyDescent="0.3">
      <c r="A16" s="59" t="s">
        <v>394</v>
      </c>
    </row>
    <row r="17" spans="1:1" x14ac:dyDescent="0.3">
      <c r="A17" s="59" t="s">
        <v>395</v>
      </c>
    </row>
    <row r="18" spans="1:1" x14ac:dyDescent="0.3">
      <c r="A18" s="59" t="s">
        <v>154</v>
      </c>
    </row>
    <row r="19" spans="1:1" x14ac:dyDescent="0.3">
      <c r="A19" s="59" t="s">
        <v>40</v>
      </c>
    </row>
    <row r="20" spans="1:1" x14ac:dyDescent="0.3">
      <c r="A20" s="59" t="s">
        <v>41</v>
      </c>
    </row>
    <row r="21" spans="1:1" x14ac:dyDescent="0.3">
      <c r="A21" s="59" t="s">
        <v>42</v>
      </c>
    </row>
    <row r="22" spans="1:1" x14ac:dyDescent="0.3">
      <c r="A22" s="59" t="s">
        <v>396</v>
      </c>
    </row>
    <row r="23" spans="1:1" x14ac:dyDescent="0.3">
      <c r="A23" s="59" t="s">
        <v>462</v>
      </c>
    </row>
    <row r="24" spans="1:1" x14ac:dyDescent="0.3">
      <c r="A24" s="59" t="s">
        <v>398</v>
      </c>
    </row>
    <row r="25" spans="1:1" x14ac:dyDescent="0.3">
      <c r="A25" s="59" t="s">
        <v>399</v>
      </c>
    </row>
    <row r="26" spans="1:1" x14ac:dyDescent="0.3">
      <c r="A26" s="59" t="s">
        <v>400</v>
      </c>
    </row>
    <row r="27" spans="1:1" x14ac:dyDescent="0.3">
      <c r="A27" s="59" t="s">
        <v>449</v>
      </c>
    </row>
    <row r="28" spans="1:1" x14ac:dyDescent="0.3">
      <c r="A28" s="59" t="s">
        <v>450</v>
      </c>
    </row>
    <row r="29" spans="1:1" x14ac:dyDescent="0.3">
      <c r="A29" s="59"/>
    </row>
    <row r="30" spans="1:1" x14ac:dyDescent="0.3">
      <c r="A30" s="59" t="s">
        <v>401</v>
      </c>
    </row>
    <row r="31" spans="1:1" x14ac:dyDescent="0.3">
      <c r="A31" s="59" t="s">
        <v>402</v>
      </c>
    </row>
    <row r="32" spans="1:1" x14ac:dyDescent="0.3">
      <c r="A32" s="59" t="s">
        <v>451</v>
      </c>
    </row>
    <row r="33" spans="1:1" x14ac:dyDescent="0.3">
      <c r="A33" s="59"/>
    </row>
    <row r="34" spans="1:1" x14ac:dyDescent="0.3">
      <c r="A34" s="59" t="s">
        <v>404</v>
      </c>
    </row>
    <row r="35" spans="1:1" x14ac:dyDescent="0.3">
      <c r="A35" s="59" t="s">
        <v>463</v>
      </c>
    </row>
    <row r="36" spans="1:1" x14ac:dyDescent="0.3">
      <c r="A36" s="59" t="s">
        <v>464</v>
      </c>
    </row>
    <row r="37" spans="1:1" x14ac:dyDescent="0.3">
      <c r="A37" s="59"/>
    </row>
    <row r="38" spans="1:1" x14ac:dyDescent="0.3">
      <c r="A38" s="59" t="s">
        <v>465</v>
      </c>
    </row>
    <row r="39" spans="1:1" x14ac:dyDescent="0.3">
      <c r="A39" s="59" t="s">
        <v>405</v>
      </c>
    </row>
    <row r="40" spans="1:1" x14ac:dyDescent="0.3">
      <c r="A40" s="59" t="s">
        <v>466</v>
      </c>
    </row>
    <row r="41" spans="1:1" x14ac:dyDescent="0.3">
      <c r="A41" s="59"/>
    </row>
    <row r="42" spans="1:1" x14ac:dyDescent="0.3">
      <c r="A42" s="59" t="s">
        <v>202</v>
      </c>
    </row>
    <row r="43" spans="1:1" x14ac:dyDescent="0.3">
      <c r="A43" s="59" t="s">
        <v>203</v>
      </c>
    </row>
    <row r="44" spans="1:1" x14ac:dyDescent="0.3">
      <c r="A44" s="59"/>
    </row>
    <row r="45" spans="1:1" x14ac:dyDescent="0.3">
      <c r="A45" s="59"/>
    </row>
    <row r="46" spans="1:1" x14ac:dyDescent="0.3">
      <c r="A46" s="59" t="s">
        <v>43</v>
      </c>
    </row>
    <row r="47" spans="1:1" x14ac:dyDescent="0.3">
      <c r="A47" s="59" t="s">
        <v>44</v>
      </c>
    </row>
    <row r="48" spans="1:1" x14ac:dyDescent="0.3">
      <c r="A48" s="59" t="s">
        <v>45</v>
      </c>
    </row>
    <row r="49" spans="1:1" x14ac:dyDescent="0.3">
      <c r="A49" s="59" t="s">
        <v>46</v>
      </c>
    </row>
    <row r="50" spans="1:1" x14ac:dyDescent="0.3">
      <c r="A50" s="59" t="s">
        <v>47</v>
      </c>
    </row>
    <row r="51" spans="1:1" x14ac:dyDescent="0.3">
      <c r="A51" s="59" t="s">
        <v>48</v>
      </c>
    </row>
    <row r="52" spans="1:1" x14ac:dyDescent="0.3">
      <c r="A52" s="59" t="s">
        <v>49</v>
      </c>
    </row>
    <row r="53" spans="1:1" x14ac:dyDescent="0.3">
      <c r="A53" s="59"/>
    </row>
    <row r="54" spans="1:1" x14ac:dyDescent="0.3">
      <c r="A54" s="38" t="s">
        <v>204</v>
      </c>
    </row>
    <row r="55" spans="1:1" x14ac:dyDescent="0.3">
      <c r="A55" s="38" t="s">
        <v>28</v>
      </c>
    </row>
    <row r="56" spans="1:1" x14ac:dyDescent="0.3">
      <c r="A56" s="38" t="s">
        <v>29</v>
      </c>
    </row>
    <row r="57" spans="1:1" x14ac:dyDescent="0.3">
      <c r="A57" s="38" t="s">
        <v>205</v>
      </c>
    </row>
    <row r="58" spans="1:1" x14ac:dyDescent="0.3">
      <c r="A58" s="38" t="s">
        <v>206</v>
      </c>
    </row>
    <row r="59" spans="1:1" x14ac:dyDescent="0.3">
      <c r="A59" s="38" t="s">
        <v>207</v>
      </c>
    </row>
    <row r="60" spans="1:1" x14ac:dyDescent="0.3">
      <c r="A60" s="38" t="s">
        <v>208</v>
      </c>
    </row>
    <row r="61" spans="1:1" x14ac:dyDescent="0.3">
      <c r="A61" s="38" t="s">
        <v>209</v>
      </c>
    </row>
    <row r="62" spans="1:1" x14ac:dyDescent="0.3">
      <c r="A62" s="38" t="s">
        <v>52</v>
      </c>
    </row>
    <row r="63" spans="1:1" x14ac:dyDescent="0.3">
      <c r="A63" s="38" t="s">
        <v>210</v>
      </c>
    </row>
    <row r="64" spans="1:1" x14ac:dyDescent="0.3">
      <c r="A64" s="38" t="s">
        <v>211</v>
      </c>
    </row>
    <row r="65" spans="1:1" x14ac:dyDescent="0.3">
      <c r="A65" s="38" t="s">
        <v>212</v>
      </c>
    </row>
    <row r="66" spans="1:1" x14ac:dyDescent="0.3">
      <c r="A66" s="38" t="s">
        <v>213</v>
      </c>
    </row>
    <row r="67" spans="1:1" x14ac:dyDescent="0.3">
      <c r="A67" s="38" t="s">
        <v>214</v>
      </c>
    </row>
    <row r="68" spans="1:1" x14ac:dyDescent="0.3">
      <c r="A68" s="38" t="s">
        <v>215</v>
      </c>
    </row>
    <row r="69" spans="1:1" x14ac:dyDescent="0.3">
      <c r="A69" s="38" t="s">
        <v>216</v>
      </c>
    </row>
    <row r="70" spans="1:1" x14ac:dyDescent="0.3">
      <c r="A70" s="38" t="s">
        <v>217</v>
      </c>
    </row>
    <row r="71" spans="1:1" x14ac:dyDescent="0.3">
      <c r="A71" s="38" t="s">
        <v>218</v>
      </c>
    </row>
    <row r="72" spans="1:1" x14ac:dyDescent="0.3">
      <c r="A72" s="38" t="s">
        <v>219</v>
      </c>
    </row>
    <row r="73" spans="1:1" x14ac:dyDescent="0.3">
      <c r="A73" s="38" t="s">
        <v>31</v>
      </c>
    </row>
    <row r="74" spans="1:1" x14ac:dyDescent="0.3">
      <c r="A74" s="38" t="s">
        <v>32</v>
      </c>
    </row>
    <row r="75" spans="1:1" x14ac:dyDescent="0.3">
      <c r="A75" s="38" t="s">
        <v>220</v>
      </c>
    </row>
    <row r="76" spans="1:1" x14ac:dyDescent="0.3">
      <c r="A76" s="38" t="s">
        <v>221</v>
      </c>
    </row>
    <row r="77" spans="1:1" x14ac:dyDescent="0.3">
      <c r="A77" s="38" t="s">
        <v>222</v>
      </c>
    </row>
    <row r="78" spans="1:1" x14ac:dyDescent="0.3">
      <c r="A78" s="38" t="s">
        <v>223</v>
      </c>
    </row>
    <row r="79" spans="1:1" x14ac:dyDescent="0.3">
      <c r="A79" s="38" t="s">
        <v>224</v>
      </c>
    </row>
    <row r="80" spans="1:1" x14ac:dyDescent="0.3">
      <c r="A80" s="38" t="s">
        <v>33</v>
      </c>
    </row>
    <row r="81" spans="1:1" x14ac:dyDescent="0.3">
      <c r="A81" s="38" t="s">
        <v>34</v>
      </c>
    </row>
    <row r="82" spans="1:1" x14ac:dyDescent="0.3">
      <c r="A82" s="38" t="s">
        <v>225</v>
      </c>
    </row>
    <row r="83" spans="1:1" x14ac:dyDescent="0.3">
      <c r="A83" s="38" t="s">
        <v>226</v>
      </c>
    </row>
    <row r="84" spans="1:1" x14ac:dyDescent="0.3">
      <c r="A84" s="38" t="s">
        <v>227</v>
      </c>
    </row>
    <row r="85" spans="1:1" x14ac:dyDescent="0.3">
      <c r="A85" s="38" t="s">
        <v>228</v>
      </c>
    </row>
    <row r="86" spans="1:1" x14ac:dyDescent="0.3">
      <c r="A86" s="38" t="s">
        <v>229</v>
      </c>
    </row>
    <row r="87" spans="1:1" x14ac:dyDescent="0.3">
      <c r="A87" s="38" t="s">
        <v>35</v>
      </c>
    </row>
    <row r="88" spans="1:1" x14ac:dyDescent="0.3">
      <c r="A88" s="38" t="s">
        <v>36</v>
      </c>
    </row>
    <row r="89" spans="1:1" x14ac:dyDescent="0.3">
      <c r="A89" s="38" t="s">
        <v>230</v>
      </c>
    </row>
    <row r="90" spans="1:1" x14ac:dyDescent="0.3">
      <c r="A90" s="38" t="s">
        <v>231</v>
      </c>
    </row>
    <row r="91" spans="1:1" x14ac:dyDescent="0.3">
      <c r="A91" s="38" t="s">
        <v>37</v>
      </c>
    </row>
    <row r="92" spans="1:1" x14ac:dyDescent="0.3">
      <c r="A92" s="38" t="s">
        <v>38</v>
      </c>
    </row>
    <row r="93" spans="1:1" x14ac:dyDescent="0.3">
      <c r="A93" s="38" t="s">
        <v>39</v>
      </c>
    </row>
    <row r="94" spans="1:1" x14ac:dyDescent="0.3">
      <c r="A94" s="38" t="s">
        <v>232</v>
      </c>
    </row>
    <row r="95" spans="1:1" x14ac:dyDescent="0.3">
      <c r="A95" s="38" t="s">
        <v>233</v>
      </c>
    </row>
    <row r="96" spans="1:1" x14ac:dyDescent="0.3">
      <c r="A96" s="38" t="s">
        <v>72</v>
      </c>
    </row>
    <row r="97" spans="1:1" x14ac:dyDescent="0.3">
      <c r="A97" s="59"/>
    </row>
    <row r="98" spans="1:1" x14ac:dyDescent="0.3">
      <c r="A98" s="59" t="s">
        <v>73</v>
      </c>
    </row>
    <row r="99" spans="1:1" x14ac:dyDescent="0.3">
      <c r="A99" s="59" t="s">
        <v>74</v>
      </c>
    </row>
    <row r="100" spans="1:1" x14ac:dyDescent="0.3">
      <c r="A100" s="59" t="s">
        <v>75</v>
      </c>
    </row>
    <row r="101" spans="1:1" x14ac:dyDescent="0.3">
      <c r="A101" s="59" t="s">
        <v>76</v>
      </c>
    </row>
    <row r="102" spans="1:1" x14ac:dyDescent="0.3">
      <c r="A102" s="59"/>
    </row>
    <row r="103" spans="1:1" x14ac:dyDescent="0.3">
      <c r="A103" s="59" t="s">
        <v>77</v>
      </c>
    </row>
    <row r="104" spans="1:1" x14ac:dyDescent="0.3">
      <c r="A104" s="59" t="s">
        <v>78</v>
      </c>
    </row>
    <row r="105" spans="1:1" x14ac:dyDescent="0.3">
      <c r="A105" s="59"/>
    </row>
    <row r="106" spans="1:1" x14ac:dyDescent="0.3">
      <c r="A106" s="59"/>
    </row>
    <row r="107" spans="1:1" x14ac:dyDescent="0.3">
      <c r="A107" s="59" t="s">
        <v>79</v>
      </c>
    </row>
    <row r="108" spans="1:1" x14ac:dyDescent="0.3">
      <c r="A108" s="59" t="s">
        <v>80</v>
      </c>
    </row>
    <row r="109" spans="1:1" x14ac:dyDescent="0.3">
      <c r="A109" s="59" t="s">
        <v>81</v>
      </c>
    </row>
    <row r="110" spans="1:1" x14ac:dyDescent="0.3">
      <c r="A110" s="59" t="s">
        <v>82</v>
      </c>
    </row>
    <row r="111" spans="1:1" x14ac:dyDescent="0.3">
      <c r="A111" s="59" t="s">
        <v>83</v>
      </c>
    </row>
    <row r="112" spans="1:1" x14ac:dyDescent="0.3">
      <c r="A112" s="59" t="s">
        <v>84</v>
      </c>
    </row>
    <row r="113" spans="1:1" x14ac:dyDescent="0.3">
      <c r="A113" s="59" t="s">
        <v>83</v>
      </c>
    </row>
    <row r="114" spans="1:1" x14ac:dyDescent="0.3">
      <c r="A114" s="59" t="s">
        <v>85</v>
      </c>
    </row>
    <row r="115" spans="1:1" x14ac:dyDescent="0.3">
      <c r="A115" s="59" t="s">
        <v>155</v>
      </c>
    </row>
    <row r="116" spans="1:1" x14ac:dyDescent="0.3">
      <c r="A116" s="59" t="s">
        <v>156</v>
      </c>
    </row>
    <row r="117" spans="1:1" x14ac:dyDescent="0.3">
      <c r="A117" s="59" t="s">
        <v>157</v>
      </c>
    </row>
    <row r="118" spans="1:1" x14ac:dyDescent="0.3">
      <c r="A118" s="59" t="s">
        <v>158</v>
      </c>
    </row>
    <row r="119" spans="1:1" x14ac:dyDescent="0.3">
      <c r="A119" s="59" t="s">
        <v>159</v>
      </c>
    </row>
    <row r="120" spans="1:1" x14ac:dyDescent="0.3">
      <c r="A120" s="59" t="s">
        <v>160</v>
      </c>
    </row>
    <row r="121" spans="1:1" x14ac:dyDescent="0.3">
      <c r="A121" s="59" t="s">
        <v>161</v>
      </c>
    </row>
    <row r="122" spans="1:1" x14ac:dyDescent="0.3">
      <c r="A122" s="59" t="s">
        <v>162</v>
      </c>
    </row>
    <row r="123" spans="1:1" x14ac:dyDescent="0.3">
      <c r="A123" s="59" t="s">
        <v>163</v>
      </c>
    </row>
    <row r="124" spans="1:1" x14ac:dyDescent="0.3">
      <c r="A124" s="59" t="s">
        <v>164</v>
      </c>
    </row>
    <row r="125" spans="1:1" x14ac:dyDescent="0.3">
      <c r="A125" s="59" t="s">
        <v>165</v>
      </c>
    </row>
    <row r="126" spans="1:1" x14ac:dyDescent="0.3">
      <c r="A126" s="59" t="s">
        <v>166</v>
      </c>
    </row>
    <row r="127" spans="1:1" x14ac:dyDescent="0.3">
      <c r="A127" s="59" t="s">
        <v>167</v>
      </c>
    </row>
    <row r="128" spans="1:1" x14ac:dyDescent="0.3">
      <c r="A128" s="59" t="s">
        <v>168</v>
      </c>
    </row>
    <row r="129" spans="1:1" x14ac:dyDescent="0.3">
      <c r="A129" s="59" t="s">
        <v>169</v>
      </c>
    </row>
    <row r="130" spans="1:1" x14ac:dyDescent="0.3">
      <c r="A130" s="59" t="s">
        <v>170</v>
      </c>
    </row>
    <row r="131" spans="1:1" x14ac:dyDescent="0.3">
      <c r="A131" s="59" t="s">
        <v>171</v>
      </c>
    </row>
    <row r="132" spans="1:1" x14ac:dyDescent="0.3">
      <c r="A132" s="59" t="s">
        <v>111</v>
      </c>
    </row>
    <row r="133" spans="1:1" x14ac:dyDescent="0.3">
      <c r="A133" s="59" t="s">
        <v>172</v>
      </c>
    </row>
    <row r="134" spans="1:1" x14ac:dyDescent="0.3">
      <c r="A134" s="59" t="s">
        <v>173</v>
      </c>
    </row>
    <row r="135" spans="1:1" x14ac:dyDescent="0.3">
      <c r="A135" s="59" t="s">
        <v>174</v>
      </c>
    </row>
    <row r="136" spans="1:1" x14ac:dyDescent="0.3">
      <c r="A136" s="59" t="s">
        <v>83</v>
      </c>
    </row>
    <row r="137" spans="1:1" x14ac:dyDescent="0.3">
      <c r="A137" s="59" t="s">
        <v>175</v>
      </c>
    </row>
    <row r="138" spans="1:1" x14ac:dyDescent="0.3">
      <c r="A138" s="59" t="s">
        <v>176</v>
      </c>
    </row>
    <row r="139" spans="1:1" x14ac:dyDescent="0.3">
      <c r="A139" s="59" t="s">
        <v>177</v>
      </c>
    </row>
    <row r="140" spans="1:1" x14ac:dyDescent="0.3">
      <c r="A140" s="59" t="s">
        <v>178</v>
      </c>
    </row>
    <row r="141" spans="1:1" x14ac:dyDescent="0.3">
      <c r="A141" s="59" t="s">
        <v>179</v>
      </c>
    </row>
    <row r="142" spans="1:1" x14ac:dyDescent="0.3">
      <c r="A142" s="59" t="s">
        <v>180</v>
      </c>
    </row>
    <row r="143" spans="1:1" x14ac:dyDescent="0.3">
      <c r="A143" s="59" t="s">
        <v>181</v>
      </c>
    </row>
    <row r="144" spans="1:1" x14ac:dyDescent="0.3">
      <c r="A144" s="59" t="s">
        <v>182</v>
      </c>
    </row>
    <row r="145" spans="1:1" x14ac:dyDescent="0.3">
      <c r="A145" s="59" t="s">
        <v>86</v>
      </c>
    </row>
    <row r="146" spans="1:1" x14ac:dyDescent="0.3">
      <c r="A146" s="59" t="s">
        <v>87</v>
      </c>
    </row>
    <row r="147" spans="1:1" x14ac:dyDescent="0.3">
      <c r="A147" s="59" t="s">
        <v>83</v>
      </c>
    </row>
    <row r="148" spans="1:1" x14ac:dyDescent="0.3">
      <c r="A148" s="59" t="s">
        <v>88</v>
      </c>
    </row>
    <row r="149" spans="1:1" x14ac:dyDescent="0.3">
      <c r="A149" s="59" t="s">
        <v>89</v>
      </c>
    </row>
    <row r="150" spans="1:1" x14ac:dyDescent="0.3">
      <c r="A150" s="59" t="s">
        <v>90</v>
      </c>
    </row>
    <row r="151" spans="1:1" x14ac:dyDescent="0.3">
      <c r="A151" s="59" t="s">
        <v>30</v>
      </c>
    </row>
    <row r="152" spans="1:1" x14ac:dyDescent="0.3">
      <c r="A152" s="59" t="s">
        <v>91</v>
      </c>
    </row>
    <row r="153" spans="1:1" x14ac:dyDescent="0.3">
      <c r="A153" s="62" t="s">
        <v>411</v>
      </c>
    </row>
    <row r="154" spans="1:1" x14ac:dyDescent="0.3">
      <c r="A154" s="59" t="s">
        <v>92</v>
      </c>
    </row>
    <row r="155" spans="1:1" x14ac:dyDescent="0.3">
      <c r="A155" s="59" t="s">
        <v>93</v>
      </c>
    </row>
    <row r="156" spans="1:1" x14ac:dyDescent="0.3">
      <c r="A156" s="59"/>
    </row>
    <row r="157" spans="1:1" x14ac:dyDescent="0.3">
      <c r="A157" s="59" t="s">
        <v>94</v>
      </c>
    </row>
    <row r="158" spans="1:1" x14ac:dyDescent="0.3">
      <c r="A158" s="59" t="s">
        <v>95</v>
      </c>
    </row>
    <row r="159" spans="1:1" x14ac:dyDescent="0.3">
      <c r="A159" s="59" t="s">
        <v>96</v>
      </c>
    </row>
    <row r="160" spans="1:1" x14ac:dyDescent="0.3">
      <c r="A160" s="59" t="s">
        <v>97</v>
      </c>
    </row>
    <row r="161" spans="1:1" x14ac:dyDescent="0.3">
      <c r="A161" s="59" t="s">
        <v>91</v>
      </c>
    </row>
    <row r="162" spans="1:1" x14ac:dyDescent="0.3">
      <c r="A162" s="59" t="s">
        <v>92</v>
      </c>
    </row>
    <row r="163" spans="1:1" x14ac:dyDescent="0.3">
      <c r="A163" s="59" t="s">
        <v>98</v>
      </c>
    </row>
    <row r="164" spans="1:1" x14ac:dyDescent="0.3">
      <c r="A164" s="62" t="s">
        <v>412</v>
      </c>
    </row>
    <row r="165" spans="1:1" x14ac:dyDescent="0.3">
      <c r="A165" s="62" t="s">
        <v>413</v>
      </c>
    </row>
    <row r="166" spans="1:1" x14ac:dyDescent="0.3">
      <c r="A166" s="62" t="s">
        <v>92</v>
      </c>
    </row>
    <row r="167" spans="1:1" x14ac:dyDescent="0.3">
      <c r="A167" s="62" t="s">
        <v>414</v>
      </c>
    </row>
    <row r="168" spans="1:1" x14ac:dyDescent="0.3">
      <c r="A168" s="62" t="s">
        <v>415</v>
      </c>
    </row>
    <row r="169" spans="1:1" x14ac:dyDescent="0.3">
      <c r="A169" s="59" t="s">
        <v>94</v>
      </c>
    </row>
    <row r="170" spans="1:1" x14ac:dyDescent="0.3">
      <c r="A170" s="59" t="s">
        <v>99</v>
      </c>
    </row>
    <row r="171" spans="1:1" x14ac:dyDescent="0.3">
      <c r="A171" s="59" t="s">
        <v>100</v>
      </c>
    </row>
    <row r="172" spans="1:1" x14ac:dyDescent="0.3">
      <c r="A172" s="59" t="s">
        <v>101</v>
      </c>
    </row>
    <row r="173" spans="1:1" x14ac:dyDescent="0.3">
      <c r="A173" s="59" t="s">
        <v>102</v>
      </c>
    </row>
    <row r="174" spans="1:1" x14ac:dyDescent="0.3">
      <c r="A174" s="59" t="s">
        <v>103</v>
      </c>
    </row>
    <row r="175" spans="1:1" x14ac:dyDescent="0.3">
      <c r="A175" s="59" t="s">
        <v>104</v>
      </c>
    </row>
    <row r="176" spans="1:1" x14ac:dyDescent="0.3">
      <c r="A176" s="59" t="s">
        <v>105</v>
      </c>
    </row>
    <row r="177" spans="1:1" x14ac:dyDescent="0.3">
      <c r="A177" s="59" t="s">
        <v>106</v>
      </c>
    </row>
    <row r="178" spans="1:1" x14ac:dyDescent="0.3">
      <c r="A178" s="59" t="s">
        <v>72</v>
      </c>
    </row>
    <row r="179" spans="1:1" x14ac:dyDescent="0.3">
      <c r="A179" s="59" t="s">
        <v>107</v>
      </c>
    </row>
    <row r="180" spans="1:1" x14ac:dyDescent="0.3">
      <c r="A180" s="59" t="s">
        <v>108</v>
      </c>
    </row>
    <row r="181" spans="1:1" x14ac:dyDescent="0.3">
      <c r="A181" s="59" t="s">
        <v>109</v>
      </c>
    </row>
    <row r="182" spans="1:1" x14ac:dyDescent="0.3">
      <c r="A182" s="59" t="s">
        <v>110</v>
      </c>
    </row>
    <row r="183" spans="1:1" x14ac:dyDescent="0.3">
      <c r="A183" s="59" t="s">
        <v>111</v>
      </c>
    </row>
    <row r="184" spans="1:1" x14ac:dyDescent="0.3">
      <c r="A184" s="59"/>
    </row>
    <row r="185" spans="1:1" x14ac:dyDescent="0.3">
      <c r="A185" s="59" t="s">
        <v>83</v>
      </c>
    </row>
    <row r="186" spans="1:1" x14ac:dyDescent="0.3">
      <c r="A186" s="59" t="s">
        <v>112</v>
      </c>
    </row>
    <row r="187" spans="1:1" x14ac:dyDescent="0.3">
      <c r="A187" s="59" t="s">
        <v>83</v>
      </c>
    </row>
    <row r="188" spans="1:1" x14ac:dyDescent="0.3">
      <c r="A188" s="59" t="s">
        <v>113</v>
      </c>
    </row>
    <row r="189" spans="1:1" x14ac:dyDescent="0.3">
      <c r="A189" s="59" t="s">
        <v>114</v>
      </c>
    </row>
    <row r="190" spans="1:1" x14ac:dyDescent="0.3">
      <c r="A190" s="59" t="s">
        <v>115</v>
      </c>
    </row>
    <row r="191" spans="1:1" x14ac:dyDescent="0.3">
      <c r="A191" s="59" t="s">
        <v>453</v>
      </c>
    </row>
    <row r="192" spans="1:1" x14ac:dyDescent="0.3">
      <c r="A192" s="62" t="s">
        <v>454</v>
      </c>
    </row>
    <row r="193" spans="1:1" x14ac:dyDescent="0.3">
      <c r="A193" s="62" t="s">
        <v>455</v>
      </c>
    </row>
    <row r="194" spans="1:1" x14ac:dyDescent="0.3">
      <c r="A194" s="59" t="s">
        <v>116</v>
      </c>
    </row>
    <row r="195" spans="1:1" x14ac:dyDescent="0.3">
      <c r="A195" s="59" t="s">
        <v>117</v>
      </c>
    </row>
    <row r="196" spans="1:1" x14ac:dyDescent="0.3">
      <c r="A196" s="59" t="s">
        <v>118</v>
      </c>
    </row>
    <row r="197" spans="1:1" x14ac:dyDescent="0.3">
      <c r="A197" s="59" t="s">
        <v>119</v>
      </c>
    </row>
    <row r="198" spans="1:1" x14ac:dyDescent="0.3">
      <c r="A198" s="59" t="s">
        <v>120</v>
      </c>
    </row>
    <row r="199" spans="1:1" x14ac:dyDescent="0.3">
      <c r="A199" s="59" t="s">
        <v>121</v>
      </c>
    </row>
    <row r="200" spans="1:1" x14ac:dyDescent="0.3">
      <c r="A200" s="59" t="s">
        <v>235</v>
      </c>
    </row>
    <row r="201" spans="1:1" x14ac:dyDescent="0.3">
      <c r="A201" s="59" t="s">
        <v>236</v>
      </c>
    </row>
    <row r="202" spans="1:1" x14ac:dyDescent="0.3">
      <c r="A202" s="59" t="s">
        <v>237</v>
      </c>
    </row>
    <row r="203" spans="1:1" x14ac:dyDescent="0.3">
      <c r="A203" s="59" t="s">
        <v>238</v>
      </c>
    </row>
    <row r="204" spans="1:1" x14ac:dyDescent="0.3">
      <c r="A204" s="59" t="s">
        <v>239</v>
      </c>
    </row>
    <row r="205" spans="1:1" x14ac:dyDescent="0.3">
      <c r="A205" s="59" t="s">
        <v>240</v>
      </c>
    </row>
    <row r="206" spans="1:1" x14ac:dyDescent="0.3">
      <c r="A206" s="62" t="s">
        <v>467</v>
      </c>
    </row>
    <row r="207" spans="1:1" x14ac:dyDescent="0.3">
      <c r="A207" s="59" t="s">
        <v>303</v>
      </c>
    </row>
    <row r="208" spans="1:1" x14ac:dyDescent="0.3">
      <c r="A208" s="59" t="s">
        <v>304</v>
      </c>
    </row>
    <row r="209" spans="1:1" x14ac:dyDescent="0.3">
      <c r="A209" s="59" t="s">
        <v>243</v>
      </c>
    </row>
    <row r="210" spans="1:1" x14ac:dyDescent="0.3">
      <c r="A210" s="59" t="s">
        <v>244</v>
      </c>
    </row>
    <row r="211" spans="1:1" x14ac:dyDescent="0.3">
      <c r="A211" s="62" t="s">
        <v>468</v>
      </c>
    </row>
    <row r="212" spans="1:1" x14ac:dyDescent="0.3">
      <c r="A212" s="59" t="s">
        <v>305</v>
      </c>
    </row>
    <row r="213" spans="1:1" x14ac:dyDescent="0.3">
      <c r="A213" s="59" t="s">
        <v>469</v>
      </c>
    </row>
    <row r="214" spans="1:1" x14ac:dyDescent="0.3">
      <c r="A214" s="59" t="s">
        <v>247</v>
      </c>
    </row>
    <row r="215" spans="1:1" x14ac:dyDescent="0.3">
      <c r="A215" s="59" t="s">
        <v>244</v>
      </c>
    </row>
    <row r="216" spans="1:1" x14ac:dyDescent="0.3">
      <c r="A216" s="59" t="s">
        <v>248</v>
      </c>
    </row>
    <row r="217" spans="1:1" x14ac:dyDescent="0.3">
      <c r="A217" s="59" t="s">
        <v>306</v>
      </c>
    </row>
    <row r="218" spans="1:1" x14ac:dyDescent="0.3">
      <c r="A218" s="59" t="s">
        <v>307</v>
      </c>
    </row>
    <row r="219" spans="1:1" x14ac:dyDescent="0.3">
      <c r="A219" s="62" t="s">
        <v>456</v>
      </c>
    </row>
    <row r="220" spans="1:1" x14ac:dyDescent="0.3">
      <c r="A220" s="62" t="s">
        <v>457</v>
      </c>
    </row>
    <row r="221" spans="1:1" x14ac:dyDescent="0.3">
      <c r="A221" s="62" t="s">
        <v>244</v>
      </c>
    </row>
    <row r="222" spans="1:1" x14ac:dyDescent="0.3">
      <c r="A222" s="62" t="s">
        <v>458</v>
      </c>
    </row>
    <row r="223" spans="1:1" x14ac:dyDescent="0.3">
      <c r="A223" s="62" t="s">
        <v>470</v>
      </c>
    </row>
    <row r="224" spans="1:1" x14ac:dyDescent="0.3">
      <c r="A224" s="62" t="s">
        <v>471</v>
      </c>
    </row>
    <row r="225" spans="1:1" x14ac:dyDescent="0.3">
      <c r="A225" s="62" t="s">
        <v>460</v>
      </c>
    </row>
    <row r="226" spans="1:1" x14ac:dyDescent="0.3">
      <c r="A226" s="59" t="s">
        <v>250</v>
      </c>
    </row>
    <row r="227" spans="1:1" x14ac:dyDescent="0.3">
      <c r="A227" s="59" t="s">
        <v>251</v>
      </c>
    </row>
    <row r="228" spans="1:1" x14ac:dyDescent="0.3">
      <c r="A228" s="59" t="s">
        <v>252</v>
      </c>
    </row>
    <row r="229" spans="1:1" x14ac:dyDescent="0.3">
      <c r="A229" s="59" t="s">
        <v>123</v>
      </c>
    </row>
    <row r="230" spans="1:1" x14ac:dyDescent="0.3">
      <c r="A230" s="59"/>
    </row>
    <row r="231" spans="1:1" x14ac:dyDescent="0.3">
      <c r="A231" s="59" t="s">
        <v>124</v>
      </c>
    </row>
    <row r="232" spans="1:1" x14ac:dyDescent="0.3">
      <c r="A232" s="59" t="s">
        <v>125</v>
      </c>
    </row>
    <row r="233" spans="1:1" x14ac:dyDescent="0.3">
      <c r="A233" s="59" t="s">
        <v>126</v>
      </c>
    </row>
    <row r="234" spans="1:1" x14ac:dyDescent="0.3">
      <c r="A234" s="59" t="s">
        <v>108</v>
      </c>
    </row>
    <row r="235" spans="1:1" x14ac:dyDescent="0.3">
      <c r="A235" s="59" t="s">
        <v>127</v>
      </c>
    </row>
    <row r="236" spans="1:1" x14ac:dyDescent="0.3">
      <c r="A236" s="59" t="s">
        <v>128</v>
      </c>
    </row>
    <row r="237" spans="1:1" x14ac:dyDescent="0.3">
      <c r="A237" s="59" t="s">
        <v>129</v>
      </c>
    </row>
    <row r="238" spans="1:1" x14ac:dyDescent="0.3">
      <c r="A238" s="59" t="s">
        <v>130</v>
      </c>
    </row>
    <row r="239" spans="1:1" x14ac:dyDescent="0.3">
      <c r="A239" s="59" t="s">
        <v>129</v>
      </c>
    </row>
    <row r="240" spans="1:1" x14ac:dyDescent="0.3">
      <c r="A240" s="59" t="s">
        <v>131</v>
      </c>
    </row>
    <row r="241" spans="1:1" x14ac:dyDescent="0.3">
      <c r="A241" s="59" t="s">
        <v>419</v>
      </c>
    </row>
    <row r="242" spans="1:1" x14ac:dyDescent="0.3">
      <c r="A242" s="59" t="s">
        <v>124</v>
      </c>
    </row>
    <row r="243" spans="1:1" x14ac:dyDescent="0.3">
      <c r="A243" s="59" t="s">
        <v>132</v>
      </c>
    </row>
    <row r="244" spans="1:1" x14ac:dyDescent="0.3">
      <c r="A244" s="59" t="s">
        <v>133</v>
      </c>
    </row>
    <row r="245" spans="1:1" x14ac:dyDescent="0.3">
      <c r="A245" s="59" t="s">
        <v>134</v>
      </c>
    </row>
    <row r="246" spans="1:1" x14ac:dyDescent="0.3">
      <c r="A246" s="59" t="s">
        <v>135</v>
      </c>
    </row>
    <row r="247" spans="1:1" x14ac:dyDescent="0.3">
      <c r="A247" s="59" t="s">
        <v>136</v>
      </c>
    </row>
    <row r="248" spans="1:1" x14ac:dyDescent="0.3">
      <c r="A248" s="59" t="s">
        <v>137</v>
      </c>
    </row>
    <row r="249" spans="1:1" x14ac:dyDescent="0.3">
      <c r="A249" s="59" t="s">
        <v>138</v>
      </c>
    </row>
    <row r="250" spans="1:1" x14ac:dyDescent="0.3">
      <c r="A250" s="62" t="s">
        <v>420</v>
      </c>
    </row>
    <row r="251" spans="1:1" x14ac:dyDescent="0.3">
      <c r="A251" s="62" t="s">
        <v>421</v>
      </c>
    </row>
    <row r="252" spans="1:1" x14ac:dyDescent="0.3">
      <c r="A252" s="62" t="s">
        <v>422</v>
      </c>
    </row>
    <row r="253" spans="1:1" x14ac:dyDescent="0.3">
      <c r="A253" s="62" t="s">
        <v>423</v>
      </c>
    </row>
    <row r="254" spans="1:1" x14ac:dyDescent="0.3">
      <c r="A254" s="62" t="s">
        <v>424</v>
      </c>
    </row>
    <row r="255" spans="1:1" x14ac:dyDescent="0.3">
      <c r="A255" s="62" t="s">
        <v>425</v>
      </c>
    </row>
    <row r="256" spans="1:1" x14ac:dyDescent="0.3">
      <c r="A256" s="62" t="s">
        <v>426</v>
      </c>
    </row>
    <row r="257" spans="1:1" x14ac:dyDescent="0.3">
      <c r="A257" s="62" t="s">
        <v>427</v>
      </c>
    </row>
    <row r="258" spans="1:1" x14ac:dyDescent="0.3">
      <c r="A258" s="62" t="s">
        <v>428</v>
      </c>
    </row>
    <row r="259" spans="1:1" x14ac:dyDescent="0.3">
      <c r="A259" s="62" t="s">
        <v>429</v>
      </c>
    </row>
    <row r="260" spans="1:1" x14ac:dyDescent="0.3">
      <c r="A260" s="62" t="s">
        <v>430</v>
      </c>
    </row>
    <row r="261" spans="1:1" x14ac:dyDescent="0.3">
      <c r="A261" s="62" t="s">
        <v>431</v>
      </c>
    </row>
    <row r="262" spans="1:1" x14ac:dyDescent="0.3">
      <c r="A262" s="62" t="s">
        <v>432</v>
      </c>
    </row>
    <row r="263" spans="1:1" x14ac:dyDescent="0.3">
      <c r="A263" s="62" t="s">
        <v>433</v>
      </c>
    </row>
    <row r="264" spans="1:1" x14ac:dyDescent="0.3">
      <c r="A264" s="62" t="s">
        <v>434</v>
      </c>
    </row>
    <row r="265" spans="1:1" x14ac:dyDescent="0.3">
      <c r="A265" s="62" t="s">
        <v>435</v>
      </c>
    </row>
    <row r="266" spans="1:1" x14ac:dyDescent="0.3">
      <c r="A266" s="62" t="s">
        <v>436</v>
      </c>
    </row>
    <row r="267" spans="1:1" x14ac:dyDescent="0.3">
      <c r="A267" s="62" t="s">
        <v>437</v>
      </c>
    </row>
    <row r="268" spans="1:1" x14ac:dyDescent="0.3">
      <c r="A268" s="62" t="s">
        <v>438</v>
      </c>
    </row>
    <row r="269" spans="1:1" x14ac:dyDescent="0.3">
      <c r="A269" s="62" t="s">
        <v>439</v>
      </c>
    </row>
    <row r="270" spans="1:1" x14ac:dyDescent="0.3">
      <c r="A270" s="62" t="s">
        <v>440</v>
      </c>
    </row>
    <row r="271" spans="1:1" x14ac:dyDescent="0.3">
      <c r="A271" s="62" t="s">
        <v>441</v>
      </c>
    </row>
    <row r="272" spans="1:1" x14ac:dyDescent="0.3">
      <c r="A272" s="62" t="s">
        <v>442</v>
      </c>
    </row>
    <row r="273" spans="1:1" x14ac:dyDescent="0.3">
      <c r="A273" s="59" t="s">
        <v>139</v>
      </c>
    </row>
    <row r="274" spans="1:1" x14ac:dyDescent="0.3">
      <c r="A274" s="59" t="s">
        <v>107</v>
      </c>
    </row>
    <row r="275" spans="1:1" x14ac:dyDescent="0.3">
      <c r="A275" s="59" t="s">
        <v>108</v>
      </c>
    </row>
    <row r="276" spans="1:1" x14ac:dyDescent="0.3">
      <c r="A276" s="59" t="s">
        <v>127</v>
      </c>
    </row>
    <row r="277" spans="1:1" x14ac:dyDescent="0.3">
      <c r="A277" s="59" t="s">
        <v>128</v>
      </c>
    </row>
    <row r="278" spans="1:1" x14ac:dyDescent="0.3">
      <c r="A278" s="59" t="s">
        <v>140</v>
      </c>
    </row>
    <row r="279" spans="1:1" x14ac:dyDescent="0.3">
      <c r="A279" s="59" t="s">
        <v>141</v>
      </c>
    </row>
    <row r="280" spans="1:1" x14ac:dyDescent="0.3">
      <c r="A280" s="59" t="s">
        <v>142</v>
      </c>
    </row>
    <row r="281" spans="1:1" x14ac:dyDescent="0.3">
      <c r="A281" s="59" t="s">
        <v>143</v>
      </c>
    </row>
    <row r="282" spans="1:1" x14ac:dyDescent="0.3">
      <c r="A282" s="59" t="s">
        <v>83</v>
      </c>
    </row>
    <row r="283" spans="1:1" x14ac:dyDescent="0.3">
      <c r="A283" s="59" t="s">
        <v>144</v>
      </c>
    </row>
    <row r="284" spans="1:1" x14ac:dyDescent="0.3">
      <c r="A284" s="59" t="s">
        <v>83</v>
      </c>
    </row>
    <row r="285" spans="1:1" x14ac:dyDescent="0.3">
      <c r="A285" s="59" t="s">
        <v>145</v>
      </c>
    </row>
    <row r="286" spans="1:1" x14ac:dyDescent="0.3">
      <c r="A286" s="59" t="s">
        <v>146</v>
      </c>
    </row>
    <row r="287" spans="1:1" x14ac:dyDescent="0.3">
      <c r="A287" s="59" t="s">
        <v>120</v>
      </c>
    </row>
    <row r="288" spans="1:1" x14ac:dyDescent="0.3">
      <c r="A288" s="59" t="s">
        <v>147</v>
      </c>
    </row>
    <row r="289" spans="1:1" x14ac:dyDescent="0.3">
      <c r="A289" s="59" t="s">
        <v>148</v>
      </c>
    </row>
    <row r="290" spans="1:1" x14ac:dyDescent="0.3">
      <c r="A290" s="59" t="s">
        <v>149</v>
      </c>
    </row>
    <row r="291" spans="1:1" x14ac:dyDescent="0.3">
      <c r="A291" s="59" t="s">
        <v>150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195"/>
  <sheetViews>
    <sheetView workbookViewId="0">
      <selection activeCell="A100" sqref="A100"/>
    </sheetView>
  </sheetViews>
  <sheetFormatPr defaultColWidth="11.19921875" defaultRowHeight="15.6" x14ac:dyDescent="0.3"/>
  <cols>
    <col min="1" max="1" width="109.296875" bestFit="1" customWidth="1"/>
  </cols>
  <sheetData>
    <row r="1" spans="1:1" x14ac:dyDescent="0.3">
      <c r="A1" s="59" t="s">
        <v>472</v>
      </c>
    </row>
    <row r="2" spans="1:1" x14ac:dyDescent="0.3">
      <c r="A2" s="59"/>
    </row>
    <row r="3" spans="1:1" x14ac:dyDescent="0.3">
      <c r="A3" s="59" t="s">
        <v>392</v>
      </c>
    </row>
    <row r="4" spans="1:1" x14ac:dyDescent="0.3">
      <c r="A4" s="59" t="s">
        <v>393</v>
      </c>
    </row>
    <row r="5" spans="1:1" x14ac:dyDescent="0.3">
      <c r="A5" s="59" t="s">
        <v>394</v>
      </c>
    </row>
    <row r="6" spans="1:1" x14ac:dyDescent="0.3">
      <c r="A6" s="59" t="s">
        <v>395</v>
      </c>
    </row>
    <row r="7" spans="1:1" x14ac:dyDescent="0.3">
      <c r="A7" s="59" t="s">
        <v>154</v>
      </c>
    </row>
    <row r="8" spans="1:1" x14ac:dyDescent="0.3">
      <c r="A8" s="59" t="s">
        <v>40</v>
      </c>
    </row>
    <row r="9" spans="1:1" x14ac:dyDescent="0.3">
      <c r="A9" s="59" t="s">
        <v>41</v>
      </c>
    </row>
    <row r="10" spans="1:1" x14ac:dyDescent="0.3">
      <c r="A10" s="59" t="s">
        <v>42</v>
      </c>
    </row>
    <row r="11" spans="1:1" x14ac:dyDescent="0.3">
      <c r="A11" s="59" t="s">
        <v>396</v>
      </c>
    </row>
    <row r="12" spans="1:1" x14ac:dyDescent="0.3">
      <c r="A12" s="59" t="s">
        <v>473</v>
      </c>
    </row>
    <row r="13" spans="1:1" x14ac:dyDescent="0.3">
      <c r="A13" s="59" t="s">
        <v>398</v>
      </c>
    </row>
    <row r="14" spans="1:1" x14ac:dyDescent="0.3">
      <c r="A14" s="59" t="s">
        <v>399</v>
      </c>
    </row>
    <row r="15" spans="1:1" x14ac:dyDescent="0.3">
      <c r="A15" s="59" t="s">
        <v>400</v>
      </c>
    </row>
    <row r="16" spans="1:1" x14ac:dyDescent="0.3">
      <c r="A16" s="59" t="s">
        <v>324</v>
      </c>
    </row>
    <row r="17" spans="1:1" x14ac:dyDescent="0.3">
      <c r="A17" s="59" t="s">
        <v>325</v>
      </c>
    </row>
    <row r="18" spans="1:1" x14ac:dyDescent="0.3">
      <c r="A18" s="59" t="s">
        <v>326</v>
      </c>
    </row>
    <row r="19" spans="1:1" x14ac:dyDescent="0.3">
      <c r="A19" s="59" t="s">
        <v>327</v>
      </c>
    </row>
    <row r="20" spans="1:1" x14ac:dyDescent="0.3">
      <c r="A20" s="59" t="s">
        <v>328</v>
      </c>
    </row>
    <row r="21" spans="1:1" x14ac:dyDescent="0.3">
      <c r="A21" s="59" t="s">
        <v>329</v>
      </c>
    </row>
    <row r="22" spans="1:1" x14ac:dyDescent="0.3">
      <c r="A22" s="59" t="s">
        <v>401</v>
      </c>
    </row>
    <row r="23" spans="1:1" x14ac:dyDescent="0.3">
      <c r="A23" s="59" t="s">
        <v>402</v>
      </c>
    </row>
    <row r="24" spans="1:1" x14ac:dyDescent="0.3">
      <c r="A24" s="59" t="s">
        <v>403</v>
      </c>
    </row>
    <row r="25" spans="1:1" x14ac:dyDescent="0.3">
      <c r="A25" s="59" t="s">
        <v>404</v>
      </c>
    </row>
    <row r="26" spans="1:1" x14ac:dyDescent="0.3">
      <c r="A26" s="59" t="s">
        <v>405</v>
      </c>
    </row>
    <row r="27" spans="1:1" x14ac:dyDescent="0.3">
      <c r="A27" s="59" t="s">
        <v>474</v>
      </c>
    </row>
    <row r="28" spans="1:1" x14ac:dyDescent="0.3">
      <c r="A28" s="59"/>
    </row>
    <row r="29" spans="1:1" x14ac:dyDescent="0.3">
      <c r="A29" s="59" t="s">
        <v>407</v>
      </c>
    </row>
    <row r="30" spans="1:1" x14ac:dyDescent="0.3">
      <c r="A30" s="59" t="s">
        <v>44</v>
      </c>
    </row>
    <row r="31" spans="1:1" x14ac:dyDescent="0.3">
      <c r="A31" s="59" t="s">
        <v>45</v>
      </c>
    </row>
    <row r="32" spans="1:1" x14ac:dyDescent="0.3">
      <c r="A32" s="64" t="s">
        <v>46</v>
      </c>
    </row>
    <row r="33" spans="1:1" x14ac:dyDescent="0.3">
      <c r="A33" s="64" t="s">
        <v>47</v>
      </c>
    </row>
    <row r="34" spans="1:1" x14ac:dyDescent="0.3">
      <c r="A34" s="59" t="s">
        <v>408</v>
      </c>
    </row>
    <row r="35" spans="1:1" x14ac:dyDescent="0.3">
      <c r="A35" s="59" t="s">
        <v>409</v>
      </c>
    </row>
    <row r="36" spans="1:1" x14ac:dyDescent="0.3">
      <c r="A36" s="59"/>
    </row>
    <row r="37" spans="1:1" x14ac:dyDescent="0.3">
      <c r="A37" s="8" t="s">
        <v>50</v>
      </c>
    </row>
    <row r="38" spans="1:1" x14ac:dyDescent="0.3">
      <c r="A38" s="8" t="s">
        <v>51</v>
      </c>
    </row>
    <row r="39" spans="1:1" x14ac:dyDescent="0.3">
      <c r="A39" s="8" t="s">
        <v>52</v>
      </c>
    </row>
    <row r="40" spans="1:1" x14ac:dyDescent="0.3">
      <c r="A40" s="8" t="s">
        <v>53</v>
      </c>
    </row>
    <row r="41" spans="1:1" x14ac:dyDescent="0.3">
      <c r="A41" s="8" t="s">
        <v>54</v>
      </c>
    </row>
    <row r="42" spans="1:1" x14ac:dyDescent="0.3">
      <c r="A42" s="8" t="s">
        <v>55</v>
      </c>
    </row>
    <row r="43" spans="1:1" x14ac:dyDescent="0.3">
      <c r="A43" s="8" t="s">
        <v>56</v>
      </c>
    </row>
    <row r="44" spans="1:1" x14ac:dyDescent="0.3">
      <c r="A44" s="8" t="s">
        <v>57</v>
      </c>
    </row>
    <row r="45" spans="1:1" x14ac:dyDescent="0.3">
      <c r="A45" s="8" t="s">
        <v>310</v>
      </c>
    </row>
    <row r="46" spans="1:1" x14ac:dyDescent="0.3">
      <c r="A46" s="8" t="s">
        <v>311</v>
      </c>
    </row>
    <row r="47" spans="1:1" x14ac:dyDescent="0.3">
      <c r="A47" s="8" t="s">
        <v>58</v>
      </c>
    </row>
    <row r="48" spans="1:1" x14ac:dyDescent="0.3">
      <c r="A48" s="8" t="s">
        <v>59</v>
      </c>
    </row>
    <row r="49" spans="1:1" x14ac:dyDescent="0.3">
      <c r="A49" s="8" t="s">
        <v>60</v>
      </c>
    </row>
    <row r="50" spans="1:1" x14ac:dyDescent="0.3">
      <c r="A50" s="8" t="s">
        <v>61</v>
      </c>
    </row>
    <row r="51" spans="1:1" x14ac:dyDescent="0.3">
      <c r="A51" s="8" t="s">
        <v>62</v>
      </c>
    </row>
    <row r="52" spans="1:1" x14ac:dyDescent="0.3">
      <c r="A52" s="8" t="s">
        <v>63</v>
      </c>
    </row>
    <row r="53" spans="1:1" x14ac:dyDescent="0.3">
      <c r="A53" s="8" t="s">
        <v>64</v>
      </c>
    </row>
    <row r="54" spans="1:1" x14ac:dyDescent="0.3">
      <c r="A54" s="8" t="s">
        <v>65</v>
      </c>
    </row>
    <row r="55" spans="1:1" x14ac:dyDescent="0.3">
      <c r="A55" s="8" t="s">
        <v>190</v>
      </c>
    </row>
    <row r="56" spans="1:1" x14ac:dyDescent="0.3">
      <c r="A56" s="8" t="s">
        <v>191</v>
      </c>
    </row>
    <row r="57" spans="1:1" x14ac:dyDescent="0.3">
      <c r="A57" s="8" t="s">
        <v>66</v>
      </c>
    </row>
    <row r="58" spans="1:1" x14ac:dyDescent="0.3">
      <c r="A58" s="8" t="s">
        <v>67</v>
      </c>
    </row>
    <row r="59" spans="1:1" x14ac:dyDescent="0.3">
      <c r="A59" s="8" t="s">
        <v>68</v>
      </c>
    </row>
    <row r="60" spans="1:1" x14ac:dyDescent="0.3">
      <c r="A60" s="8" t="s">
        <v>69</v>
      </c>
    </row>
    <row r="61" spans="1:1" x14ac:dyDescent="0.3">
      <c r="A61" s="8" t="s">
        <v>70</v>
      </c>
    </row>
    <row r="62" spans="1:1" x14ac:dyDescent="0.3">
      <c r="A62" s="8" t="s">
        <v>71</v>
      </c>
    </row>
    <row r="63" spans="1:1" x14ac:dyDescent="0.3">
      <c r="A63" s="8" t="s">
        <v>410</v>
      </c>
    </row>
    <row r="64" spans="1:1" x14ac:dyDescent="0.3">
      <c r="A64" s="59"/>
    </row>
    <row r="65" spans="1:1" x14ac:dyDescent="0.3">
      <c r="A65" s="59" t="s">
        <v>73</v>
      </c>
    </row>
    <row r="66" spans="1:1" x14ac:dyDescent="0.3">
      <c r="A66" s="59" t="s">
        <v>74</v>
      </c>
    </row>
    <row r="67" spans="1:1" x14ac:dyDescent="0.3">
      <c r="A67" s="59" t="s">
        <v>75</v>
      </c>
    </row>
    <row r="68" spans="1:1" x14ac:dyDescent="0.3">
      <c r="A68" s="59" t="s">
        <v>76</v>
      </c>
    </row>
    <row r="69" spans="1:1" x14ac:dyDescent="0.3">
      <c r="A69" s="59"/>
    </row>
    <row r="70" spans="1:1" x14ac:dyDescent="0.3">
      <c r="A70" s="59" t="s">
        <v>77</v>
      </c>
    </row>
    <row r="71" spans="1:1" x14ac:dyDescent="0.3">
      <c r="A71" s="59" t="s">
        <v>78</v>
      </c>
    </row>
    <row r="72" spans="1:1" x14ac:dyDescent="0.3">
      <c r="A72" s="59"/>
    </row>
    <row r="73" spans="1:1" x14ac:dyDescent="0.3">
      <c r="A73" s="59"/>
    </row>
    <row r="74" spans="1:1" x14ac:dyDescent="0.3">
      <c r="A74" s="59" t="s">
        <v>79</v>
      </c>
    </row>
    <row r="75" spans="1:1" x14ac:dyDescent="0.3">
      <c r="A75" s="59" t="s">
        <v>83</v>
      </c>
    </row>
    <row r="76" spans="1:1" x14ac:dyDescent="0.3">
      <c r="A76" s="59" t="s">
        <v>84</v>
      </c>
    </row>
    <row r="77" spans="1:1" x14ac:dyDescent="0.3">
      <c r="A77" s="59" t="s">
        <v>83</v>
      </c>
    </row>
    <row r="78" spans="1:1" x14ac:dyDescent="0.3">
      <c r="A78" s="59" t="s">
        <v>85</v>
      </c>
    </row>
    <row r="79" spans="1:1" x14ac:dyDescent="0.3">
      <c r="A79" s="59" t="s">
        <v>86</v>
      </c>
    </row>
    <row r="80" spans="1:1" x14ac:dyDescent="0.3">
      <c r="A80" s="59" t="s">
        <v>87</v>
      </c>
    </row>
    <row r="81" spans="1:1" x14ac:dyDescent="0.3">
      <c r="A81" s="59" t="s">
        <v>83</v>
      </c>
    </row>
    <row r="82" spans="1:1" x14ac:dyDescent="0.3">
      <c r="A82" s="59" t="s">
        <v>88</v>
      </c>
    </row>
    <row r="83" spans="1:1" x14ac:dyDescent="0.3">
      <c r="A83" s="59" t="s">
        <v>89</v>
      </c>
    </row>
    <row r="84" spans="1:1" x14ac:dyDescent="0.3">
      <c r="A84" s="59" t="s">
        <v>90</v>
      </c>
    </row>
    <row r="85" spans="1:1" x14ac:dyDescent="0.3">
      <c r="A85" s="59" t="s">
        <v>30</v>
      </c>
    </row>
    <row r="86" spans="1:1" x14ac:dyDescent="0.3">
      <c r="A86" s="59" t="s">
        <v>91</v>
      </c>
    </row>
    <row r="87" spans="1:1" x14ac:dyDescent="0.3">
      <c r="A87" s="62" t="s">
        <v>411</v>
      </c>
    </row>
    <row r="88" spans="1:1" x14ac:dyDescent="0.3">
      <c r="A88" s="59" t="s">
        <v>92</v>
      </c>
    </row>
    <row r="89" spans="1:1" x14ac:dyDescent="0.3">
      <c r="A89" s="59" t="s">
        <v>93</v>
      </c>
    </row>
    <row r="90" spans="1:1" x14ac:dyDescent="0.3">
      <c r="A90" s="59" t="s">
        <v>94</v>
      </c>
    </row>
    <row r="91" spans="1:1" x14ac:dyDescent="0.3">
      <c r="A91" s="59" t="s">
        <v>95</v>
      </c>
    </row>
    <row r="92" spans="1:1" x14ac:dyDescent="0.3">
      <c r="A92" s="59" t="s">
        <v>96</v>
      </c>
    </row>
    <row r="93" spans="1:1" x14ac:dyDescent="0.3">
      <c r="A93" s="59" t="s">
        <v>97</v>
      </c>
    </row>
    <row r="94" spans="1:1" x14ac:dyDescent="0.3">
      <c r="A94" s="59" t="s">
        <v>91</v>
      </c>
    </row>
    <row r="95" spans="1:1" x14ac:dyDescent="0.3">
      <c r="A95" s="59" t="s">
        <v>92</v>
      </c>
    </row>
    <row r="96" spans="1:1" x14ac:dyDescent="0.3">
      <c r="A96" s="59" t="s">
        <v>98</v>
      </c>
    </row>
    <row r="97" spans="1:1" x14ac:dyDescent="0.3">
      <c r="A97" s="62" t="s">
        <v>412</v>
      </c>
    </row>
    <row r="98" spans="1:1" x14ac:dyDescent="0.3">
      <c r="A98" s="62" t="s">
        <v>413</v>
      </c>
    </row>
    <row r="99" spans="1:1" x14ac:dyDescent="0.3">
      <c r="A99" s="62" t="s">
        <v>92</v>
      </c>
    </row>
    <row r="100" spans="1:1" x14ac:dyDescent="0.3">
      <c r="A100" s="62" t="s">
        <v>414</v>
      </c>
    </row>
    <row r="101" spans="1:1" x14ac:dyDescent="0.3">
      <c r="A101" s="62" t="s">
        <v>415</v>
      </c>
    </row>
    <row r="102" spans="1:1" x14ac:dyDescent="0.3">
      <c r="A102" s="59" t="s">
        <v>94</v>
      </c>
    </row>
    <row r="103" spans="1:1" x14ac:dyDescent="0.3">
      <c r="A103" s="59" t="s">
        <v>99</v>
      </c>
    </row>
    <row r="104" spans="1:1" x14ac:dyDescent="0.3">
      <c r="A104" s="59" t="s">
        <v>100</v>
      </c>
    </row>
    <row r="105" spans="1:1" x14ac:dyDescent="0.3">
      <c r="A105" s="59" t="s">
        <v>101</v>
      </c>
    </row>
    <row r="106" spans="1:1" x14ac:dyDescent="0.3">
      <c r="A106" s="59" t="s">
        <v>102</v>
      </c>
    </row>
    <row r="107" spans="1:1" x14ac:dyDescent="0.3">
      <c r="A107" s="59" t="s">
        <v>103</v>
      </c>
    </row>
    <row r="108" spans="1:1" x14ac:dyDescent="0.3">
      <c r="A108" s="59" t="s">
        <v>104</v>
      </c>
    </row>
    <row r="109" spans="1:1" x14ac:dyDescent="0.3">
      <c r="A109" s="59" t="s">
        <v>105</v>
      </c>
    </row>
    <row r="110" spans="1:1" x14ac:dyDescent="0.3">
      <c r="A110" s="59" t="s">
        <v>106</v>
      </c>
    </row>
    <row r="111" spans="1:1" x14ac:dyDescent="0.3">
      <c r="A111" s="59" t="s">
        <v>72</v>
      </c>
    </row>
    <row r="112" spans="1:1" x14ac:dyDescent="0.3">
      <c r="A112" s="59" t="s">
        <v>107</v>
      </c>
    </row>
    <row r="113" spans="1:1" x14ac:dyDescent="0.3">
      <c r="A113" s="59" t="s">
        <v>108</v>
      </c>
    </row>
    <row r="114" spans="1:1" x14ac:dyDescent="0.3">
      <c r="A114" s="59" t="s">
        <v>109</v>
      </c>
    </row>
    <row r="115" spans="1:1" x14ac:dyDescent="0.3">
      <c r="A115" s="59" t="s">
        <v>110</v>
      </c>
    </row>
    <row r="116" spans="1:1" x14ac:dyDescent="0.3">
      <c r="A116" s="59" t="s">
        <v>83</v>
      </c>
    </row>
    <row r="117" spans="1:1" x14ac:dyDescent="0.3">
      <c r="A117" s="59" t="s">
        <v>112</v>
      </c>
    </row>
    <row r="118" spans="1:1" x14ac:dyDescent="0.3">
      <c r="A118" s="59" t="s">
        <v>83</v>
      </c>
    </row>
    <row r="119" spans="1:1" x14ac:dyDescent="0.3">
      <c r="A119" s="59" t="s">
        <v>113</v>
      </c>
    </row>
    <row r="120" spans="1:1" x14ac:dyDescent="0.3">
      <c r="A120" s="59" t="s">
        <v>114</v>
      </c>
    </row>
    <row r="121" spans="1:1" x14ac:dyDescent="0.3">
      <c r="A121" s="59" t="s">
        <v>115</v>
      </c>
    </row>
    <row r="122" spans="1:1" x14ac:dyDescent="0.3">
      <c r="A122" s="59" t="s">
        <v>416</v>
      </c>
    </row>
    <row r="123" spans="1:1" x14ac:dyDescent="0.3">
      <c r="A123" s="62" t="s">
        <v>417</v>
      </c>
    </row>
    <row r="124" spans="1:1" x14ac:dyDescent="0.3">
      <c r="A124" s="62" t="s">
        <v>418</v>
      </c>
    </row>
    <row r="125" spans="1:1" x14ac:dyDescent="0.3">
      <c r="A125" s="59" t="s">
        <v>116</v>
      </c>
    </row>
    <row r="126" spans="1:1" x14ac:dyDescent="0.3">
      <c r="A126" s="59" t="s">
        <v>117</v>
      </c>
    </row>
    <row r="127" spans="1:1" x14ac:dyDescent="0.3">
      <c r="A127" s="59" t="s">
        <v>118</v>
      </c>
    </row>
    <row r="128" spans="1:1" x14ac:dyDescent="0.3">
      <c r="A128" s="59" t="s">
        <v>119</v>
      </c>
    </row>
    <row r="129" spans="1:1" x14ac:dyDescent="0.3">
      <c r="A129" s="59" t="s">
        <v>120</v>
      </c>
    </row>
    <row r="130" spans="1:1" x14ac:dyDescent="0.3">
      <c r="A130" s="59" t="s">
        <v>121</v>
      </c>
    </row>
    <row r="131" spans="1:1" x14ac:dyDescent="0.3">
      <c r="A131" s="59"/>
    </row>
    <row r="132" spans="1:1" x14ac:dyDescent="0.3">
      <c r="A132" s="59" t="s">
        <v>122</v>
      </c>
    </row>
    <row r="133" spans="1:1" x14ac:dyDescent="0.3">
      <c r="A133" s="59" t="s">
        <v>123</v>
      </c>
    </row>
    <row r="134" spans="1:1" x14ac:dyDescent="0.3">
      <c r="A134" s="59"/>
    </row>
    <row r="135" spans="1:1" x14ac:dyDescent="0.3">
      <c r="A135" s="59" t="s">
        <v>124</v>
      </c>
    </row>
    <row r="136" spans="1:1" x14ac:dyDescent="0.3">
      <c r="A136" s="59" t="s">
        <v>125</v>
      </c>
    </row>
    <row r="137" spans="1:1" x14ac:dyDescent="0.3">
      <c r="A137" s="59" t="s">
        <v>126</v>
      </c>
    </row>
    <row r="138" spans="1:1" x14ac:dyDescent="0.3">
      <c r="A138" s="59" t="s">
        <v>108</v>
      </c>
    </row>
    <row r="139" spans="1:1" x14ac:dyDescent="0.3">
      <c r="A139" s="59" t="s">
        <v>127</v>
      </c>
    </row>
    <row r="140" spans="1:1" x14ac:dyDescent="0.3">
      <c r="A140" s="59" t="s">
        <v>128</v>
      </c>
    </row>
    <row r="141" spans="1:1" x14ac:dyDescent="0.3">
      <c r="A141" s="59" t="s">
        <v>129</v>
      </c>
    </row>
    <row r="142" spans="1:1" x14ac:dyDescent="0.3">
      <c r="A142" s="59" t="s">
        <v>130</v>
      </c>
    </row>
    <row r="143" spans="1:1" x14ac:dyDescent="0.3">
      <c r="A143" s="59" t="s">
        <v>129</v>
      </c>
    </row>
    <row r="144" spans="1:1" x14ac:dyDescent="0.3">
      <c r="A144" s="59" t="s">
        <v>131</v>
      </c>
    </row>
    <row r="145" spans="1:1" x14ac:dyDescent="0.3">
      <c r="A145" s="59" t="s">
        <v>419</v>
      </c>
    </row>
    <row r="146" spans="1:1" x14ac:dyDescent="0.3">
      <c r="A146" s="59" t="s">
        <v>124</v>
      </c>
    </row>
    <row r="147" spans="1:1" x14ac:dyDescent="0.3">
      <c r="A147" s="59" t="s">
        <v>132</v>
      </c>
    </row>
    <row r="148" spans="1:1" x14ac:dyDescent="0.3">
      <c r="A148" s="59" t="s">
        <v>133</v>
      </c>
    </row>
    <row r="149" spans="1:1" x14ac:dyDescent="0.3">
      <c r="A149" s="59" t="s">
        <v>134</v>
      </c>
    </row>
    <row r="150" spans="1:1" x14ac:dyDescent="0.3">
      <c r="A150" s="59" t="s">
        <v>135</v>
      </c>
    </row>
    <row r="151" spans="1:1" x14ac:dyDescent="0.3">
      <c r="A151" s="59" t="s">
        <v>136</v>
      </c>
    </row>
    <row r="152" spans="1:1" x14ac:dyDescent="0.3">
      <c r="A152" s="59" t="s">
        <v>137</v>
      </c>
    </row>
    <row r="153" spans="1:1" x14ac:dyDescent="0.3">
      <c r="A153" s="59" t="s">
        <v>138</v>
      </c>
    </row>
    <row r="154" spans="1:1" x14ac:dyDescent="0.3">
      <c r="A154" s="62" t="s">
        <v>420</v>
      </c>
    </row>
    <row r="155" spans="1:1" x14ac:dyDescent="0.3">
      <c r="A155" s="62" t="s">
        <v>421</v>
      </c>
    </row>
    <row r="156" spans="1:1" x14ac:dyDescent="0.3">
      <c r="A156" s="62" t="s">
        <v>422</v>
      </c>
    </row>
    <row r="157" spans="1:1" x14ac:dyDescent="0.3">
      <c r="A157" s="62" t="s">
        <v>423</v>
      </c>
    </row>
    <row r="158" spans="1:1" x14ac:dyDescent="0.3">
      <c r="A158" s="63" t="s">
        <v>424</v>
      </c>
    </row>
    <row r="159" spans="1:1" x14ac:dyDescent="0.3">
      <c r="A159" s="63" t="s">
        <v>425</v>
      </c>
    </row>
    <row r="160" spans="1:1" x14ac:dyDescent="0.3">
      <c r="A160" s="63" t="s">
        <v>426</v>
      </c>
    </row>
    <row r="161" spans="1:1" x14ac:dyDescent="0.3">
      <c r="A161" s="63" t="s">
        <v>427</v>
      </c>
    </row>
    <row r="162" spans="1:1" x14ac:dyDescent="0.3">
      <c r="A162" s="63" t="s">
        <v>428</v>
      </c>
    </row>
    <row r="163" spans="1:1" x14ac:dyDescent="0.3">
      <c r="A163" s="63" t="s">
        <v>429</v>
      </c>
    </row>
    <row r="164" spans="1:1" x14ac:dyDescent="0.3">
      <c r="A164" s="63" t="s">
        <v>430</v>
      </c>
    </row>
    <row r="165" spans="1:1" x14ac:dyDescent="0.3">
      <c r="A165" s="63" t="s">
        <v>431</v>
      </c>
    </row>
    <row r="166" spans="1:1" x14ac:dyDescent="0.3">
      <c r="A166" s="63" t="s">
        <v>432</v>
      </c>
    </row>
    <row r="167" spans="1:1" x14ac:dyDescent="0.3">
      <c r="A167" s="63" t="s">
        <v>433</v>
      </c>
    </row>
    <row r="168" spans="1:1" x14ac:dyDescent="0.3">
      <c r="A168" s="63" t="s">
        <v>434</v>
      </c>
    </row>
    <row r="169" spans="1:1" x14ac:dyDescent="0.3">
      <c r="A169" s="63" t="s">
        <v>435</v>
      </c>
    </row>
    <row r="170" spans="1:1" x14ac:dyDescent="0.3">
      <c r="A170" s="63" t="s">
        <v>436</v>
      </c>
    </row>
    <row r="171" spans="1:1" x14ac:dyDescent="0.3">
      <c r="A171" s="63" t="s">
        <v>437</v>
      </c>
    </row>
    <row r="172" spans="1:1" x14ac:dyDescent="0.3">
      <c r="A172" s="63" t="s">
        <v>438</v>
      </c>
    </row>
    <row r="173" spans="1:1" x14ac:dyDescent="0.3">
      <c r="A173" s="63" t="s">
        <v>439</v>
      </c>
    </row>
    <row r="174" spans="1:1" x14ac:dyDescent="0.3">
      <c r="A174" s="63" t="s">
        <v>440</v>
      </c>
    </row>
    <row r="175" spans="1:1" x14ac:dyDescent="0.3">
      <c r="A175" s="63" t="s">
        <v>441</v>
      </c>
    </row>
    <row r="176" spans="1:1" x14ac:dyDescent="0.3">
      <c r="A176" s="63" t="s">
        <v>442</v>
      </c>
    </row>
    <row r="177" spans="1:1" x14ac:dyDescent="0.3">
      <c r="A177" t="s">
        <v>139</v>
      </c>
    </row>
    <row r="178" spans="1:1" x14ac:dyDescent="0.3">
      <c r="A178" t="s">
        <v>107</v>
      </c>
    </row>
    <row r="179" spans="1:1" x14ac:dyDescent="0.3">
      <c r="A179" t="s">
        <v>108</v>
      </c>
    </row>
    <row r="180" spans="1:1" x14ac:dyDescent="0.3">
      <c r="A180" t="s">
        <v>127</v>
      </c>
    </row>
    <row r="181" spans="1:1" x14ac:dyDescent="0.3">
      <c r="A181" t="s">
        <v>128</v>
      </c>
    </row>
    <row r="182" spans="1:1" x14ac:dyDescent="0.3">
      <c r="A182" t="s">
        <v>140</v>
      </c>
    </row>
    <row r="183" spans="1:1" x14ac:dyDescent="0.3">
      <c r="A183" t="s">
        <v>141</v>
      </c>
    </row>
    <row r="184" spans="1:1" x14ac:dyDescent="0.3">
      <c r="A184" t="s">
        <v>142</v>
      </c>
    </row>
    <row r="185" spans="1:1" x14ac:dyDescent="0.3">
      <c r="A185" t="s">
        <v>143</v>
      </c>
    </row>
    <row r="186" spans="1:1" x14ac:dyDescent="0.3">
      <c r="A186" t="s">
        <v>83</v>
      </c>
    </row>
    <row r="187" spans="1:1" x14ac:dyDescent="0.3">
      <c r="A187" t="s">
        <v>144</v>
      </c>
    </row>
    <row r="188" spans="1:1" x14ac:dyDescent="0.3">
      <c r="A188" t="s">
        <v>83</v>
      </c>
    </row>
    <row r="189" spans="1:1" x14ac:dyDescent="0.3">
      <c r="A189" t="s">
        <v>145</v>
      </c>
    </row>
    <row r="190" spans="1:1" x14ac:dyDescent="0.3">
      <c r="A190" t="s">
        <v>146</v>
      </c>
    </row>
    <row r="191" spans="1:1" x14ac:dyDescent="0.3">
      <c r="A191" t="s">
        <v>120</v>
      </c>
    </row>
    <row r="192" spans="1:1" x14ac:dyDescent="0.3">
      <c r="A192" t="s">
        <v>147</v>
      </c>
    </row>
    <row r="193" spans="1:1" x14ac:dyDescent="0.3">
      <c r="A193" t="s">
        <v>148</v>
      </c>
    </row>
    <row r="194" spans="1:1" x14ac:dyDescent="0.3">
      <c r="A194" t="s">
        <v>149</v>
      </c>
    </row>
    <row r="195" spans="1:1" x14ac:dyDescent="0.3">
      <c r="A195" t="s">
        <v>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12"/>
  <sheetViews>
    <sheetView workbookViewId="0">
      <selection activeCell="A171" activeCellId="3" sqref="A104 A114:A118 A140:A141 A171:A193"/>
    </sheetView>
  </sheetViews>
  <sheetFormatPr defaultColWidth="11.19921875" defaultRowHeight="15.6" x14ac:dyDescent="0.3"/>
  <cols>
    <col min="1" max="1" width="109.296875" bestFit="1" customWidth="1"/>
  </cols>
  <sheetData>
    <row r="1" spans="1:1" x14ac:dyDescent="0.3">
      <c r="A1" s="59" t="s">
        <v>475</v>
      </c>
    </row>
    <row r="2" spans="1:1" x14ac:dyDescent="0.3">
      <c r="A2" s="59"/>
    </row>
    <row r="3" spans="1:1" x14ac:dyDescent="0.3">
      <c r="A3" s="59" t="s">
        <v>392</v>
      </c>
    </row>
    <row r="4" spans="1:1" x14ac:dyDescent="0.3">
      <c r="A4" s="59" t="s">
        <v>393</v>
      </c>
    </row>
    <row r="5" spans="1:1" x14ac:dyDescent="0.3">
      <c r="A5" s="59" t="s">
        <v>394</v>
      </c>
    </row>
    <row r="6" spans="1:1" x14ac:dyDescent="0.3">
      <c r="A6" s="59" t="s">
        <v>395</v>
      </c>
    </row>
    <row r="7" spans="1:1" x14ac:dyDescent="0.3">
      <c r="A7" s="59" t="s">
        <v>154</v>
      </c>
    </row>
    <row r="8" spans="1:1" x14ac:dyDescent="0.3">
      <c r="A8" s="59" t="s">
        <v>40</v>
      </c>
    </row>
    <row r="9" spans="1:1" x14ac:dyDescent="0.3">
      <c r="A9" s="59" t="s">
        <v>41</v>
      </c>
    </row>
    <row r="10" spans="1:1" x14ac:dyDescent="0.3">
      <c r="A10" s="59" t="s">
        <v>42</v>
      </c>
    </row>
    <row r="11" spans="1:1" x14ac:dyDescent="0.3">
      <c r="A11" s="59" t="s">
        <v>396</v>
      </c>
    </row>
    <row r="12" spans="1:1" x14ac:dyDescent="0.3">
      <c r="A12" s="59" t="s">
        <v>476</v>
      </c>
    </row>
    <row r="13" spans="1:1" x14ac:dyDescent="0.3">
      <c r="A13" s="59" t="s">
        <v>398</v>
      </c>
    </row>
    <row r="14" spans="1:1" x14ac:dyDescent="0.3">
      <c r="A14" s="59" t="s">
        <v>399</v>
      </c>
    </row>
    <row r="15" spans="1:1" x14ac:dyDescent="0.3">
      <c r="A15" s="59" t="s">
        <v>400</v>
      </c>
    </row>
    <row r="16" spans="1:1" x14ac:dyDescent="0.3">
      <c r="A16" s="59" t="s">
        <v>324</v>
      </c>
    </row>
    <row r="17" spans="1:1" x14ac:dyDescent="0.3">
      <c r="A17" s="59" t="s">
        <v>325</v>
      </c>
    </row>
    <row r="18" spans="1:1" x14ac:dyDescent="0.3">
      <c r="A18" s="59" t="s">
        <v>326</v>
      </c>
    </row>
    <row r="19" spans="1:1" x14ac:dyDescent="0.3">
      <c r="A19" s="59" t="s">
        <v>327</v>
      </c>
    </row>
    <row r="20" spans="1:1" x14ac:dyDescent="0.3">
      <c r="A20" s="59" t="s">
        <v>328</v>
      </c>
    </row>
    <row r="21" spans="1:1" x14ac:dyDescent="0.3">
      <c r="A21" s="59" t="s">
        <v>329</v>
      </c>
    </row>
    <row r="22" spans="1:1" x14ac:dyDescent="0.3">
      <c r="A22" s="59" t="s">
        <v>401</v>
      </c>
    </row>
    <row r="23" spans="1:1" x14ac:dyDescent="0.3">
      <c r="A23" s="59" t="s">
        <v>402</v>
      </c>
    </row>
    <row r="24" spans="1:1" x14ac:dyDescent="0.3">
      <c r="A24" s="59" t="s">
        <v>403</v>
      </c>
    </row>
    <row r="25" spans="1:1" x14ac:dyDescent="0.3">
      <c r="A25" s="59" t="s">
        <v>404</v>
      </c>
    </row>
    <row r="26" spans="1:1" x14ac:dyDescent="0.3">
      <c r="A26" s="59" t="s">
        <v>405</v>
      </c>
    </row>
    <row r="27" spans="1:1" x14ac:dyDescent="0.3">
      <c r="A27" s="59" t="s">
        <v>474</v>
      </c>
    </row>
    <row r="28" spans="1:1" x14ac:dyDescent="0.3">
      <c r="A28" s="59"/>
    </row>
    <row r="29" spans="1:1" x14ac:dyDescent="0.3">
      <c r="A29" s="59" t="s">
        <v>407</v>
      </c>
    </row>
    <row r="30" spans="1:1" x14ac:dyDescent="0.3">
      <c r="A30" s="59" t="s">
        <v>44</v>
      </c>
    </row>
    <row r="31" spans="1:1" x14ac:dyDescent="0.3">
      <c r="A31" s="59" t="s">
        <v>45</v>
      </c>
    </row>
    <row r="32" spans="1:1" x14ac:dyDescent="0.3">
      <c r="A32" s="59" t="s">
        <v>46</v>
      </c>
    </row>
    <row r="33" spans="1:1" x14ac:dyDescent="0.3">
      <c r="A33" s="59" t="s">
        <v>47</v>
      </c>
    </row>
    <row r="34" spans="1:1" x14ac:dyDescent="0.3">
      <c r="A34" s="59" t="s">
        <v>408</v>
      </c>
    </row>
    <row r="35" spans="1:1" x14ac:dyDescent="0.3">
      <c r="A35" s="59" t="s">
        <v>409</v>
      </c>
    </row>
    <row r="36" spans="1:1" x14ac:dyDescent="0.3">
      <c r="A36" s="59"/>
    </row>
    <row r="37" spans="1:1" x14ac:dyDescent="0.3">
      <c r="A37" s="8" t="s">
        <v>50</v>
      </c>
    </row>
    <row r="38" spans="1:1" x14ac:dyDescent="0.3">
      <c r="A38" s="8" t="s">
        <v>330</v>
      </c>
    </row>
    <row r="39" spans="1:1" x14ac:dyDescent="0.3">
      <c r="A39" s="8" t="s">
        <v>331</v>
      </c>
    </row>
    <row r="40" spans="1:1" x14ac:dyDescent="0.3">
      <c r="A40" s="8" t="s">
        <v>332</v>
      </c>
    </row>
    <row r="41" spans="1:1" x14ac:dyDescent="0.3">
      <c r="A41" s="8" t="s">
        <v>333</v>
      </c>
    </row>
    <row r="42" spans="1:1" x14ac:dyDescent="0.3">
      <c r="A42" s="8" t="s">
        <v>477</v>
      </c>
    </row>
    <row r="43" spans="1:1" x14ac:dyDescent="0.3">
      <c r="A43" s="8" t="s">
        <v>478</v>
      </c>
    </row>
    <row r="44" spans="1:1" x14ac:dyDescent="0.3">
      <c r="A44" s="8" t="s">
        <v>479</v>
      </c>
    </row>
    <row r="45" spans="1:1" x14ac:dyDescent="0.3">
      <c r="A45" s="8" t="s">
        <v>52</v>
      </c>
    </row>
    <row r="46" spans="1:1" x14ac:dyDescent="0.3">
      <c r="A46" s="8" t="s">
        <v>210</v>
      </c>
    </row>
    <row r="47" spans="1:1" x14ac:dyDescent="0.3">
      <c r="A47" s="8" t="s">
        <v>211</v>
      </c>
    </row>
    <row r="48" spans="1:1" x14ac:dyDescent="0.3">
      <c r="A48" s="8" t="s">
        <v>336</v>
      </c>
    </row>
    <row r="49" spans="1:1" x14ac:dyDescent="0.3">
      <c r="A49" s="8" t="s">
        <v>213</v>
      </c>
    </row>
    <row r="50" spans="1:1" x14ac:dyDescent="0.3">
      <c r="A50" s="8" t="s">
        <v>214</v>
      </c>
    </row>
    <row r="51" spans="1:1" x14ac:dyDescent="0.3">
      <c r="A51" s="8" t="s">
        <v>215</v>
      </c>
    </row>
    <row r="52" spans="1:1" x14ac:dyDescent="0.3">
      <c r="A52" s="8" t="s">
        <v>337</v>
      </c>
    </row>
    <row r="53" spans="1:1" x14ac:dyDescent="0.3">
      <c r="A53" s="8" t="s">
        <v>338</v>
      </c>
    </row>
    <row r="54" spans="1:1" x14ac:dyDescent="0.3">
      <c r="A54" s="8" t="s">
        <v>219</v>
      </c>
    </row>
    <row r="55" spans="1:1" x14ac:dyDescent="0.3">
      <c r="A55" s="8" t="s">
        <v>480</v>
      </c>
    </row>
    <row r="56" spans="1:1" x14ac:dyDescent="0.3">
      <c r="A56" s="8" t="s">
        <v>481</v>
      </c>
    </row>
    <row r="57" spans="1:1" x14ac:dyDescent="0.3">
      <c r="A57" s="8" t="s">
        <v>220</v>
      </c>
    </row>
    <row r="58" spans="1:1" x14ac:dyDescent="0.3">
      <c r="A58" s="8" t="s">
        <v>221</v>
      </c>
    </row>
    <row r="59" spans="1:1" x14ac:dyDescent="0.3">
      <c r="A59" s="8" t="s">
        <v>222</v>
      </c>
    </row>
    <row r="60" spans="1:1" x14ac:dyDescent="0.3">
      <c r="A60" s="8" t="s">
        <v>339</v>
      </c>
    </row>
    <row r="61" spans="1:1" x14ac:dyDescent="0.3">
      <c r="A61" s="8" t="s">
        <v>224</v>
      </c>
    </row>
    <row r="62" spans="1:1" x14ac:dyDescent="0.3">
      <c r="A62" s="8" t="s">
        <v>33</v>
      </c>
    </row>
    <row r="63" spans="1:1" x14ac:dyDescent="0.3">
      <c r="A63" s="8" t="s">
        <v>34</v>
      </c>
    </row>
    <row r="64" spans="1:1" x14ac:dyDescent="0.3">
      <c r="A64" s="8" t="s">
        <v>225</v>
      </c>
    </row>
    <row r="65" spans="1:1" x14ac:dyDescent="0.3">
      <c r="A65" s="8" t="s">
        <v>340</v>
      </c>
    </row>
    <row r="66" spans="1:1" x14ac:dyDescent="0.3">
      <c r="A66" s="8" t="s">
        <v>227</v>
      </c>
    </row>
    <row r="67" spans="1:1" x14ac:dyDescent="0.3">
      <c r="A67" s="8" t="s">
        <v>341</v>
      </c>
    </row>
    <row r="68" spans="1:1" x14ac:dyDescent="0.3">
      <c r="A68" s="8" t="s">
        <v>342</v>
      </c>
    </row>
    <row r="69" spans="1:1" x14ac:dyDescent="0.3">
      <c r="A69" s="8" t="s">
        <v>35</v>
      </c>
    </row>
    <row r="70" spans="1:1" x14ac:dyDescent="0.3">
      <c r="A70" s="8" t="s">
        <v>36</v>
      </c>
    </row>
    <row r="71" spans="1:1" x14ac:dyDescent="0.3">
      <c r="A71" s="8" t="s">
        <v>230</v>
      </c>
    </row>
    <row r="72" spans="1:1" x14ac:dyDescent="0.3">
      <c r="A72" s="8" t="s">
        <v>231</v>
      </c>
    </row>
    <row r="73" spans="1:1" x14ac:dyDescent="0.3">
      <c r="A73" s="8" t="s">
        <v>482</v>
      </c>
    </row>
    <row r="74" spans="1:1" x14ac:dyDescent="0.3">
      <c r="A74" s="8" t="s">
        <v>38</v>
      </c>
    </row>
    <row r="75" spans="1:1" x14ac:dyDescent="0.3">
      <c r="A75" s="8" t="s">
        <v>343</v>
      </c>
    </row>
    <row r="76" spans="1:1" x14ac:dyDescent="0.3">
      <c r="A76" s="8" t="s">
        <v>344</v>
      </c>
    </row>
    <row r="77" spans="1:1" x14ac:dyDescent="0.3">
      <c r="A77" s="8" t="s">
        <v>39</v>
      </c>
    </row>
    <row r="78" spans="1:1" x14ac:dyDescent="0.3">
      <c r="A78" s="8" t="s">
        <v>483</v>
      </c>
    </row>
    <row r="79" spans="1:1" x14ac:dyDescent="0.3">
      <c r="A79" s="8" t="s">
        <v>484</v>
      </c>
    </row>
    <row r="80" spans="1:1" x14ac:dyDescent="0.3">
      <c r="A80" s="8" t="s">
        <v>485</v>
      </c>
    </row>
    <row r="81" spans="1:1" x14ac:dyDescent="0.3">
      <c r="A81" s="59"/>
    </row>
    <row r="82" spans="1:1" x14ac:dyDescent="0.3">
      <c r="A82" s="59" t="s">
        <v>73</v>
      </c>
    </row>
    <row r="83" spans="1:1" x14ac:dyDescent="0.3">
      <c r="A83" s="59" t="s">
        <v>74</v>
      </c>
    </row>
    <row r="84" spans="1:1" x14ac:dyDescent="0.3">
      <c r="A84" s="59" t="s">
        <v>75</v>
      </c>
    </row>
    <row r="85" spans="1:1" x14ac:dyDescent="0.3">
      <c r="A85" s="59" t="s">
        <v>76</v>
      </c>
    </row>
    <row r="86" spans="1:1" x14ac:dyDescent="0.3">
      <c r="A86" s="59"/>
    </row>
    <row r="87" spans="1:1" x14ac:dyDescent="0.3">
      <c r="A87" s="59" t="s">
        <v>77</v>
      </c>
    </row>
    <row r="88" spans="1:1" x14ac:dyDescent="0.3">
      <c r="A88" s="59" t="s">
        <v>78</v>
      </c>
    </row>
    <row r="89" spans="1:1" x14ac:dyDescent="0.3">
      <c r="A89" s="59"/>
    </row>
    <row r="90" spans="1:1" x14ac:dyDescent="0.3">
      <c r="A90" s="59"/>
    </row>
    <row r="91" spans="1:1" x14ac:dyDescent="0.3">
      <c r="A91" s="59" t="s">
        <v>79</v>
      </c>
    </row>
    <row r="92" spans="1:1" x14ac:dyDescent="0.3">
      <c r="A92" s="59" t="s">
        <v>83</v>
      </c>
    </row>
    <row r="93" spans="1:1" x14ac:dyDescent="0.3">
      <c r="A93" s="59" t="s">
        <v>84</v>
      </c>
    </row>
    <row r="94" spans="1:1" x14ac:dyDescent="0.3">
      <c r="A94" s="59" t="s">
        <v>83</v>
      </c>
    </row>
    <row r="95" spans="1:1" x14ac:dyDescent="0.3">
      <c r="A95" s="59" t="s">
        <v>85</v>
      </c>
    </row>
    <row r="96" spans="1:1" x14ac:dyDescent="0.3">
      <c r="A96" s="59" t="s">
        <v>86</v>
      </c>
    </row>
    <row r="97" spans="1:1" x14ac:dyDescent="0.3">
      <c r="A97" s="59" t="s">
        <v>87</v>
      </c>
    </row>
    <row r="98" spans="1:1" x14ac:dyDescent="0.3">
      <c r="A98" s="59" t="s">
        <v>83</v>
      </c>
    </row>
    <row r="99" spans="1:1" x14ac:dyDescent="0.3">
      <c r="A99" s="59" t="s">
        <v>88</v>
      </c>
    </row>
    <row r="100" spans="1:1" x14ac:dyDescent="0.3">
      <c r="A100" s="59" t="s">
        <v>89</v>
      </c>
    </row>
    <row r="101" spans="1:1" x14ac:dyDescent="0.3">
      <c r="A101" s="59" t="s">
        <v>90</v>
      </c>
    </row>
    <row r="102" spans="1:1" x14ac:dyDescent="0.3">
      <c r="A102" s="59" t="s">
        <v>30</v>
      </c>
    </row>
    <row r="103" spans="1:1" x14ac:dyDescent="0.3">
      <c r="A103" s="59" t="s">
        <v>91</v>
      </c>
    </row>
    <row r="104" spans="1:1" x14ac:dyDescent="0.3">
      <c r="A104" s="62" t="s">
        <v>411</v>
      </c>
    </row>
    <row r="105" spans="1:1" x14ac:dyDescent="0.3">
      <c r="A105" s="59" t="s">
        <v>92</v>
      </c>
    </row>
    <row r="106" spans="1:1" x14ac:dyDescent="0.3">
      <c r="A106" s="59" t="s">
        <v>93</v>
      </c>
    </row>
    <row r="107" spans="1:1" x14ac:dyDescent="0.3">
      <c r="A107" s="59" t="s">
        <v>94</v>
      </c>
    </row>
    <row r="108" spans="1:1" x14ac:dyDescent="0.3">
      <c r="A108" s="59" t="s">
        <v>95</v>
      </c>
    </row>
    <row r="109" spans="1:1" x14ac:dyDescent="0.3">
      <c r="A109" s="59" t="s">
        <v>96</v>
      </c>
    </row>
    <row r="110" spans="1:1" x14ac:dyDescent="0.3">
      <c r="A110" s="59" t="s">
        <v>97</v>
      </c>
    </row>
    <row r="111" spans="1:1" x14ac:dyDescent="0.3">
      <c r="A111" s="59" t="s">
        <v>91</v>
      </c>
    </row>
    <row r="112" spans="1:1" x14ac:dyDescent="0.3">
      <c r="A112" s="59" t="s">
        <v>92</v>
      </c>
    </row>
    <row r="113" spans="1:1" x14ac:dyDescent="0.3">
      <c r="A113" s="59" t="s">
        <v>98</v>
      </c>
    </row>
    <row r="114" spans="1:1" x14ac:dyDescent="0.3">
      <c r="A114" s="62" t="s">
        <v>412</v>
      </c>
    </row>
    <row r="115" spans="1:1" x14ac:dyDescent="0.3">
      <c r="A115" s="62" t="s">
        <v>413</v>
      </c>
    </row>
    <row r="116" spans="1:1" x14ac:dyDescent="0.3">
      <c r="A116" s="62" t="s">
        <v>92</v>
      </c>
    </row>
    <row r="117" spans="1:1" x14ac:dyDescent="0.3">
      <c r="A117" s="62" t="s">
        <v>414</v>
      </c>
    </row>
    <row r="118" spans="1:1" x14ac:dyDescent="0.3">
      <c r="A118" s="62" t="s">
        <v>415</v>
      </c>
    </row>
    <row r="119" spans="1:1" x14ac:dyDescent="0.3">
      <c r="A119" s="59" t="s">
        <v>94</v>
      </c>
    </row>
    <row r="120" spans="1:1" x14ac:dyDescent="0.3">
      <c r="A120" s="59" t="s">
        <v>99</v>
      </c>
    </row>
    <row r="121" spans="1:1" x14ac:dyDescent="0.3">
      <c r="A121" s="59" t="s">
        <v>100</v>
      </c>
    </row>
    <row r="122" spans="1:1" x14ac:dyDescent="0.3">
      <c r="A122" s="59" t="s">
        <v>101</v>
      </c>
    </row>
    <row r="123" spans="1:1" x14ac:dyDescent="0.3">
      <c r="A123" s="59" t="s">
        <v>102</v>
      </c>
    </row>
    <row r="124" spans="1:1" x14ac:dyDescent="0.3">
      <c r="A124" s="59" t="s">
        <v>103</v>
      </c>
    </row>
    <row r="125" spans="1:1" x14ac:dyDescent="0.3">
      <c r="A125" s="59" t="s">
        <v>104</v>
      </c>
    </row>
    <row r="126" spans="1:1" x14ac:dyDescent="0.3">
      <c r="A126" s="59" t="s">
        <v>105</v>
      </c>
    </row>
    <row r="127" spans="1:1" x14ac:dyDescent="0.3">
      <c r="A127" s="59" t="s">
        <v>106</v>
      </c>
    </row>
    <row r="128" spans="1:1" x14ac:dyDescent="0.3">
      <c r="A128" s="59" t="s">
        <v>72</v>
      </c>
    </row>
    <row r="129" spans="1:1" x14ac:dyDescent="0.3">
      <c r="A129" s="59" t="s">
        <v>107</v>
      </c>
    </row>
    <row r="130" spans="1:1" x14ac:dyDescent="0.3">
      <c r="A130" s="59" t="s">
        <v>108</v>
      </c>
    </row>
    <row r="131" spans="1:1" x14ac:dyDescent="0.3">
      <c r="A131" s="59" t="s">
        <v>109</v>
      </c>
    </row>
    <row r="132" spans="1:1" x14ac:dyDescent="0.3">
      <c r="A132" s="59" t="s">
        <v>110</v>
      </c>
    </row>
    <row r="133" spans="1:1" x14ac:dyDescent="0.3">
      <c r="A133" s="59" t="s">
        <v>83</v>
      </c>
    </row>
    <row r="134" spans="1:1" x14ac:dyDescent="0.3">
      <c r="A134" s="59" t="s">
        <v>112</v>
      </c>
    </row>
    <row r="135" spans="1:1" x14ac:dyDescent="0.3">
      <c r="A135" s="59" t="s">
        <v>83</v>
      </c>
    </row>
    <row r="136" spans="1:1" x14ac:dyDescent="0.3">
      <c r="A136" s="59" t="s">
        <v>113</v>
      </c>
    </row>
    <row r="137" spans="1:1" x14ac:dyDescent="0.3">
      <c r="A137" s="59" t="s">
        <v>114</v>
      </c>
    </row>
    <row r="138" spans="1:1" x14ac:dyDescent="0.3">
      <c r="A138" s="59" t="s">
        <v>115</v>
      </c>
    </row>
    <row r="139" spans="1:1" x14ac:dyDescent="0.3">
      <c r="A139" s="59" t="s">
        <v>416</v>
      </c>
    </row>
    <row r="140" spans="1:1" x14ac:dyDescent="0.3">
      <c r="A140" s="62" t="s">
        <v>417</v>
      </c>
    </row>
    <row r="141" spans="1:1" x14ac:dyDescent="0.3">
      <c r="A141" s="62" t="s">
        <v>418</v>
      </c>
    </row>
    <row r="142" spans="1:1" x14ac:dyDescent="0.3">
      <c r="A142" s="59" t="s">
        <v>116</v>
      </c>
    </row>
    <row r="143" spans="1:1" x14ac:dyDescent="0.3">
      <c r="A143" s="59" t="s">
        <v>117</v>
      </c>
    </row>
    <row r="144" spans="1:1" x14ac:dyDescent="0.3">
      <c r="A144" s="59" t="s">
        <v>118</v>
      </c>
    </row>
    <row r="145" spans="1:1" x14ac:dyDescent="0.3">
      <c r="A145" s="59" t="s">
        <v>119</v>
      </c>
    </row>
    <row r="146" spans="1:1" x14ac:dyDescent="0.3">
      <c r="A146" s="59" t="s">
        <v>120</v>
      </c>
    </row>
    <row r="147" spans="1:1" x14ac:dyDescent="0.3">
      <c r="A147" s="59" t="s">
        <v>121</v>
      </c>
    </row>
    <row r="148" spans="1:1" x14ac:dyDescent="0.3">
      <c r="A148" s="59"/>
    </row>
    <row r="149" spans="1:1" x14ac:dyDescent="0.3">
      <c r="A149" s="59" t="s">
        <v>122</v>
      </c>
    </row>
    <row r="150" spans="1:1" x14ac:dyDescent="0.3">
      <c r="A150" s="59" t="s">
        <v>123</v>
      </c>
    </row>
    <row r="151" spans="1:1" x14ac:dyDescent="0.3">
      <c r="A151" s="59"/>
    </row>
    <row r="152" spans="1:1" x14ac:dyDescent="0.3">
      <c r="A152" s="59" t="s">
        <v>124</v>
      </c>
    </row>
    <row r="153" spans="1:1" x14ac:dyDescent="0.3">
      <c r="A153" s="59" t="s">
        <v>125</v>
      </c>
    </row>
    <row r="154" spans="1:1" x14ac:dyDescent="0.3">
      <c r="A154" s="59" t="s">
        <v>126</v>
      </c>
    </row>
    <row r="155" spans="1:1" x14ac:dyDescent="0.3">
      <c r="A155" s="59" t="s">
        <v>108</v>
      </c>
    </row>
    <row r="156" spans="1:1" x14ac:dyDescent="0.3">
      <c r="A156" s="59" t="s">
        <v>127</v>
      </c>
    </row>
    <row r="157" spans="1:1" x14ac:dyDescent="0.3">
      <c r="A157" s="59" t="s">
        <v>128</v>
      </c>
    </row>
    <row r="158" spans="1:1" x14ac:dyDescent="0.3">
      <c r="A158" s="59" t="s">
        <v>129</v>
      </c>
    </row>
    <row r="159" spans="1:1" x14ac:dyDescent="0.3">
      <c r="A159" s="59" t="s">
        <v>130</v>
      </c>
    </row>
    <row r="160" spans="1:1" x14ac:dyDescent="0.3">
      <c r="A160" s="59" t="s">
        <v>129</v>
      </c>
    </row>
    <row r="161" spans="1:1" x14ac:dyDescent="0.3">
      <c r="A161" s="59" t="s">
        <v>131</v>
      </c>
    </row>
    <row r="162" spans="1:1" x14ac:dyDescent="0.3">
      <c r="A162" s="59" t="s">
        <v>419</v>
      </c>
    </row>
    <row r="163" spans="1:1" x14ac:dyDescent="0.3">
      <c r="A163" s="59" t="s">
        <v>124</v>
      </c>
    </row>
    <row r="164" spans="1:1" x14ac:dyDescent="0.3">
      <c r="A164" s="59" t="s">
        <v>132</v>
      </c>
    </row>
    <row r="165" spans="1:1" x14ac:dyDescent="0.3">
      <c r="A165" s="59" t="s">
        <v>133</v>
      </c>
    </row>
    <row r="166" spans="1:1" x14ac:dyDescent="0.3">
      <c r="A166" s="59" t="s">
        <v>134</v>
      </c>
    </row>
    <row r="167" spans="1:1" x14ac:dyDescent="0.3">
      <c r="A167" s="59" t="s">
        <v>135</v>
      </c>
    </row>
    <row r="168" spans="1:1" x14ac:dyDescent="0.3">
      <c r="A168" s="59" t="s">
        <v>136</v>
      </c>
    </row>
    <row r="169" spans="1:1" x14ac:dyDescent="0.3">
      <c r="A169" s="59" t="s">
        <v>137</v>
      </c>
    </row>
    <row r="170" spans="1:1" x14ac:dyDescent="0.3">
      <c r="A170" s="59" t="s">
        <v>138</v>
      </c>
    </row>
    <row r="171" spans="1:1" x14ac:dyDescent="0.3">
      <c r="A171" s="62" t="s">
        <v>420</v>
      </c>
    </row>
    <row r="172" spans="1:1" x14ac:dyDescent="0.3">
      <c r="A172" s="62" t="s">
        <v>421</v>
      </c>
    </row>
    <row r="173" spans="1:1" x14ac:dyDescent="0.3">
      <c r="A173" s="62" t="s">
        <v>422</v>
      </c>
    </row>
    <row r="174" spans="1:1" x14ac:dyDescent="0.3">
      <c r="A174" s="62" t="s">
        <v>423</v>
      </c>
    </row>
    <row r="175" spans="1:1" x14ac:dyDescent="0.3">
      <c r="A175" s="62" t="s">
        <v>424</v>
      </c>
    </row>
    <row r="176" spans="1:1" x14ac:dyDescent="0.3">
      <c r="A176" s="62" t="s">
        <v>425</v>
      </c>
    </row>
    <row r="177" spans="1:1" x14ac:dyDescent="0.3">
      <c r="A177" s="62" t="s">
        <v>426</v>
      </c>
    </row>
    <row r="178" spans="1:1" x14ac:dyDescent="0.3">
      <c r="A178" s="62" t="s">
        <v>427</v>
      </c>
    </row>
    <row r="179" spans="1:1" x14ac:dyDescent="0.3">
      <c r="A179" s="62" t="s">
        <v>428</v>
      </c>
    </row>
    <row r="180" spans="1:1" x14ac:dyDescent="0.3">
      <c r="A180" s="62" t="s">
        <v>429</v>
      </c>
    </row>
    <row r="181" spans="1:1" x14ac:dyDescent="0.3">
      <c r="A181" s="62" t="s">
        <v>430</v>
      </c>
    </row>
    <row r="182" spans="1:1" x14ac:dyDescent="0.3">
      <c r="A182" s="62" t="s">
        <v>431</v>
      </c>
    </row>
    <row r="183" spans="1:1" x14ac:dyDescent="0.3">
      <c r="A183" s="62" t="s">
        <v>432</v>
      </c>
    </row>
    <row r="184" spans="1:1" x14ac:dyDescent="0.3">
      <c r="A184" s="62" t="s">
        <v>433</v>
      </c>
    </row>
    <row r="185" spans="1:1" x14ac:dyDescent="0.3">
      <c r="A185" s="62" t="s">
        <v>434</v>
      </c>
    </row>
    <row r="186" spans="1:1" x14ac:dyDescent="0.3">
      <c r="A186" s="62" t="s">
        <v>435</v>
      </c>
    </row>
    <row r="187" spans="1:1" x14ac:dyDescent="0.3">
      <c r="A187" s="63" t="s">
        <v>436</v>
      </c>
    </row>
    <row r="188" spans="1:1" x14ac:dyDescent="0.3">
      <c r="A188" s="63" t="s">
        <v>437</v>
      </c>
    </row>
    <row r="189" spans="1:1" x14ac:dyDescent="0.3">
      <c r="A189" s="63" t="s">
        <v>438</v>
      </c>
    </row>
    <row r="190" spans="1:1" x14ac:dyDescent="0.3">
      <c r="A190" s="63" t="s">
        <v>439</v>
      </c>
    </row>
    <row r="191" spans="1:1" x14ac:dyDescent="0.3">
      <c r="A191" s="63" t="s">
        <v>440</v>
      </c>
    </row>
    <row r="192" spans="1:1" x14ac:dyDescent="0.3">
      <c r="A192" s="63" t="s">
        <v>441</v>
      </c>
    </row>
    <row r="193" spans="1:1" x14ac:dyDescent="0.3">
      <c r="A193" s="63" t="s">
        <v>442</v>
      </c>
    </row>
    <row r="194" spans="1:1" x14ac:dyDescent="0.3">
      <c r="A194" t="s">
        <v>139</v>
      </c>
    </row>
    <row r="195" spans="1:1" x14ac:dyDescent="0.3">
      <c r="A195" t="s">
        <v>107</v>
      </c>
    </row>
    <row r="196" spans="1:1" x14ac:dyDescent="0.3">
      <c r="A196" t="s">
        <v>108</v>
      </c>
    </row>
    <row r="197" spans="1:1" x14ac:dyDescent="0.3">
      <c r="A197" t="s">
        <v>127</v>
      </c>
    </row>
    <row r="198" spans="1:1" x14ac:dyDescent="0.3">
      <c r="A198" t="s">
        <v>128</v>
      </c>
    </row>
    <row r="199" spans="1:1" x14ac:dyDescent="0.3">
      <c r="A199" t="s">
        <v>140</v>
      </c>
    </row>
    <row r="200" spans="1:1" x14ac:dyDescent="0.3">
      <c r="A200" t="s">
        <v>141</v>
      </c>
    </row>
    <row r="201" spans="1:1" x14ac:dyDescent="0.3">
      <c r="A201" t="s">
        <v>142</v>
      </c>
    </row>
    <row r="202" spans="1:1" x14ac:dyDescent="0.3">
      <c r="A202" t="s">
        <v>143</v>
      </c>
    </row>
    <row r="203" spans="1:1" x14ac:dyDescent="0.3">
      <c r="A203" t="s">
        <v>83</v>
      </c>
    </row>
    <row r="204" spans="1:1" x14ac:dyDescent="0.3">
      <c r="A204" t="s">
        <v>144</v>
      </c>
    </row>
    <row r="205" spans="1:1" x14ac:dyDescent="0.3">
      <c r="A205" t="s">
        <v>83</v>
      </c>
    </row>
    <row r="206" spans="1:1" x14ac:dyDescent="0.3">
      <c r="A206" t="s">
        <v>145</v>
      </c>
    </row>
    <row r="207" spans="1:1" x14ac:dyDescent="0.3">
      <c r="A207" t="s">
        <v>146</v>
      </c>
    </row>
    <row r="208" spans="1:1" x14ac:dyDescent="0.3">
      <c r="A208" t="s">
        <v>120</v>
      </c>
    </row>
    <row r="209" spans="1:1" x14ac:dyDescent="0.3">
      <c r="A209" t="s">
        <v>147</v>
      </c>
    </row>
    <row r="210" spans="1:1" x14ac:dyDescent="0.3">
      <c r="A210" t="s">
        <v>148</v>
      </c>
    </row>
    <row r="211" spans="1:1" x14ac:dyDescent="0.3">
      <c r="A211" t="s">
        <v>149</v>
      </c>
    </row>
    <row r="212" spans="1:1" x14ac:dyDescent="0.3">
      <c r="A212" t="s">
        <v>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81"/>
  <sheetViews>
    <sheetView workbookViewId="0">
      <selection activeCell="A240" activeCellId="4" sqref="A147 A158:A162 A186:A187 A210:A215 A240:A262"/>
    </sheetView>
  </sheetViews>
  <sheetFormatPr defaultColWidth="11.19921875" defaultRowHeight="15.6" x14ac:dyDescent="0.3"/>
  <cols>
    <col min="1" max="1" width="109.296875" bestFit="1" customWidth="1"/>
  </cols>
  <sheetData>
    <row r="1" spans="1:1" x14ac:dyDescent="0.3">
      <c r="A1" s="59" t="s">
        <v>486</v>
      </c>
    </row>
    <row r="2" spans="1:1" x14ac:dyDescent="0.3">
      <c r="A2" s="59"/>
    </row>
    <row r="3" spans="1:1" x14ac:dyDescent="0.3">
      <c r="A3" s="59" t="s">
        <v>192</v>
      </c>
    </row>
    <row r="4" spans="1:1" x14ac:dyDescent="0.3">
      <c r="A4" s="59" t="s">
        <v>193</v>
      </c>
    </row>
    <row r="5" spans="1:1" x14ac:dyDescent="0.3">
      <c r="A5" s="59" t="s">
        <v>194</v>
      </c>
    </row>
    <row r="6" spans="1:1" x14ac:dyDescent="0.3">
      <c r="A6" s="59" t="s">
        <v>195</v>
      </c>
    </row>
    <row r="7" spans="1:1" x14ac:dyDescent="0.3">
      <c r="A7" s="59" t="s">
        <v>196</v>
      </c>
    </row>
    <row r="8" spans="1:1" x14ac:dyDescent="0.3">
      <c r="A8" s="59" t="s">
        <v>197</v>
      </c>
    </row>
    <row r="9" spans="1:1" x14ac:dyDescent="0.3">
      <c r="A9" s="59" t="s">
        <v>198</v>
      </c>
    </row>
    <row r="10" spans="1:1" x14ac:dyDescent="0.3">
      <c r="A10" s="59" t="s">
        <v>199</v>
      </c>
    </row>
    <row r="11" spans="1:1" x14ac:dyDescent="0.3">
      <c r="A11" s="59" t="s">
        <v>200</v>
      </c>
    </row>
    <row r="12" spans="1:1" x14ac:dyDescent="0.3">
      <c r="A12" s="59" t="s">
        <v>201</v>
      </c>
    </row>
    <row r="13" spans="1:1" x14ac:dyDescent="0.3">
      <c r="A13" s="59"/>
    </row>
    <row r="14" spans="1:1" x14ac:dyDescent="0.3">
      <c r="A14" s="59" t="s">
        <v>392</v>
      </c>
    </row>
    <row r="15" spans="1:1" x14ac:dyDescent="0.3">
      <c r="A15" s="59" t="s">
        <v>393</v>
      </c>
    </row>
    <row r="16" spans="1:1" x14ac:dyDescent="0.3">
      <c r="A16" s="59" t="s">
        <v>394</v>
      </c>
    </row>
    <row r="17" spans="1:1" x14ac:dyDescent="0.3">
      <c r="A17" s="59" t="s">
        <v>395</v>
      </c>
    </row>
    <row r="18" spans="1:1" x14ac:dyDescent="0.3">
      <c r="A18" s="59" t="s">
        <v>154</v>
      </c>
    </row>
    <row r="19" spans="1:1" x14ac:dyDescent="0.3">
      <c r="A19" s="59" t="s">
        <v>40</v>
      </c>
    </row>
    <row r="20" spans="1:1" x14ac:dyDescent="0.3">
      <c r="A20" s="59" t="s">
        <v>41</v>
      </c>
    </row>
    <row r="21" spans="1:1" x14ac:dyDescent="0.3">
      <c r="A21" s="59" t="s">
        <v>42</v>
      </c>
    </row>
    <row r="22" spans="1:1" x14ac:dyDescent="0.3">
      <c r="A22" s="59" t="s">
        <v>396</v>
      </c>
    </row>
    <row r="23" spans="1:1" x14ac:dyDescent="0.3">
      <c r="A23" s="59" t="s">
        <v>487</v>
      </c>
    </row>
    <row r="24" spans="1:1" x14ac:dyDescent="0.3">
      <c r="A24" s="59" t="s">
        <v>398</v>
      </c>
    </row>
    <row r="25" spans="1:1" x14ac:dyDescent="0.3">
      <c r="A25" s="59" t="s">
        <v>399</v>
      </c>
    </row>
    <row r="26" spans="1:1" x14ac:dyDescent="0.3">
      <c r="A26" s="59" t="s">
        <v>400</v>
      </c>
    </row>
    <row r="27" spans="1:1" x14ac:dyDescent="0.3">
      <c r="A27" s="59" t="s">
        <v>449</v>
      </c>
    </row>
    <row r="28" spans="1:1" x14ac:dyDescent="0.3">
      <c r="A28" s="59" t="s">
        <v>450</v>
      </c>
    </row>
    <row r="29" spans="1:1" x14ac:dyDescent="0.3">
      <c r="A29" s="59"/>
    </row>
    <row r="30" spans="1:1" x14ac:dyDescent="0.3">
      <c r="A30" s="59" t="s">
        <v>401</v>
      </c>
    </row>
    <row r="31" spans="1:1" x14ac:dyDescent="0.3">
      <c r="A31" s="59" t="s">
        <v>488</v>
      </c>
    </row>
    <row r="32" spans="1:1" x14ac:dyDescent="0.3">
      <c r="A32" s="59" t="s">
        <v>489</v>
      </c>
    </row>
    <row r="33" spans="1:1" x14ac:dyDescent="0.3">
      <c r="A33" s="59"/>
    </row>
    <row r="34" spans="1:1" x14ac:dyDescent="0.3">
      <c r="A34" s="59" t="s">
        <v>202</v>
      </c>
    </row>
    <row r="35" spans="1:1" x14ac:dyDescent="0.3">
      <c r="A35" s="59" t="s">
        <v>203</v>
      </c>
    </row>
    <row r="36" spans="1:1" x14ac:dyDescent="0.3">
      <c r="A36" s="59"/>
    </row>
    <row r="37" spans="1:1" x14ac:dyDescent="0.3">
      <c r="A37" s="59"/>
    </row>
    <row r="38" spans="1:1" x14ac:dyDescent="0.3">
      <c r="A38" s="59" t="s">
        <v>43</v>
      </c>
    </row>
    <row r="39" spans="1:1" x14ac:dyDescent="0.3">
      <c r="A39" s="59" t="s">
        <v>44</v>
      </c>
    </row>
    <row r="40" spans="1:1" x14ac:dyDescent="0.3">
      <c r="A40" s="59" t="s">
        <v>45</v>
      </c>
    </row>
    <row r="41" spans="1:1" x14ac:dyDescent="0.3">
      <c r="A41" s="59" t="s">
        <v>46</v>
      </c>
    </row>
    <row r="42" spans="1:1" x14ac:dyDescent="0.3">
      <c r="A42" s="59" t="s">
        <v>47</v>
      </c>
    </row>
    <row r="43" spans="1:1" x14ac:dyDescent="0.3">
      <c r="A43" s="59" t="s">
        <v>48</v>
      </c>
    </row>
    <row r="44" spans="1:1" x14ac:dyDescent="0.3">
      <c r="A44" s="59" t="s">
        <v>49</v>
      </c>
    </row>
    <row r="45" spans="1:1" x14ac:dyDescent="0.3">
      <c r="A45" s="59"/>
    </row>
    <row r="46" spans="1:1" x14ac:dyDescent="0.3">
      <c r="A46" s="8" t="s">
        <v>204</v>
      </c>
    </row>
    <row r="47" spans="1:1" x14ac:dyDescent="0.3">
      <c r="A47" s="8" t="s">
        <v>28</v>
      </c>
    </row>
    <row r="48" spans="1:1" x14ac:dyDescent="0.3">
      <c r="A48" s="8" t="s">
        <v>29</v>
      </c>
    </row>
    <row r="49" spans="1:1" x14ac:dyDescent="0.3">
      <c r="A49" s="8" t="s">
        <v>205</v>
      </c>
    </row>
    <row r="50" spans="1:1" x14ac:dyDescent="0.3">
      <c r="A50" s="8" t="s">
        <v>206</v>
      </c>
    </row>
    <row r="51" spans="1:1" x14ac:dyDescent="0.3">
      <c r="A51" s="8" t="s">
        <v>207</v>
      </c>
    </row>
    <row r="52" spans="1:1" x14ac:dyDescent="0.3">
      <c r="A52" s="8" t="s">
        <v>208</v>
      </c>
    </row>
    <row r="53" spans="1:1" x14ac:dyDescent="0.3">
      <c r="A53" s="8" t="s">
        <v>209</v>
      </c>
    </row>
    <row r="54" spans="1:1" x14ac:dyDescent="0.3">
      <c r="A54" s="8" t="s">
        <v>52</v>
      </c>
    </row>
    <row r="55" spans="1:1" x14ac:dyDescent="0.3">
      <c r="A55" s="8" t="s">
        <v>210</v>
      </c>
    </row>
    <row r="56" spans="1:1" x14ac:dyDescent="0.3">
      <c r="A56" s="8" t="s">
        <v>211</v>
      </c>
    </row>
    <row r="57" spans="1:1" x14ac:dyDescent="0.3">
      <c r="A57" s="8" t="s">
        <v>212</v>
      </c>
    </row>
    <row r="58" spans="1:1" x14ac:dyDescent="0.3">
      <c r="A58" s="8" t="s">
        <v>213</v>
      </c>
    </row>
    <row r="59" spans="1:1" x14ac:dyDescent="0.3">
      <c r="A59" s="8" t="s">
        <v>214</v>
      </c>
    </row>
    <row r="60" spans="1:1" x14ac:dyDescent="0.3">
      <c r="A60" s="8" t="s">
        <v>215</v>
      </c>
    </row>
    <row r="61" spans="1:1" x14ac:dyDescent="0.3">
      <c r="A61" s="8" t="s">
        <v>216</v>
      </c>
    </row>
    <row r="62" spans="1:1" x14ac:dyDescent="0.3">
      <c r="A62" s="8" t="s">
        <v>217</v>
      </c>
    </row>
    <row r="63" spans="1:1" x14ac:dyDescent="0.3">
      <c r="A63" s="8" t="s">
        <v>218</v>
      </c>
    </row>
    <row r="64" spans="1:1" x14ac:dyDescent="0.3">
      <c r="A64" s="8" t="s">
        <v>219</v>
      </c>
    </row>
    <row r="65" spans="1:1" x14ac:dyDescent="0.3">
      <c r="A65" s="8" t="s">
        <v>31</v>
      </c>
    </row>
    <row r="66" spans="1:1" x14ac:dyDescent="0.3">
      <c r="A66" s="8" t="s">
        <v>32</v>
      </c>
    </row>
    <row r="67" spans="1:1" x14ac:dyDescent="0.3">
      <c r="A67" s="8" t="s">
        <v>220</v>
      </c>
    </row>
    <row r="68" spans="1:1" x14ac:dyDescent="0.3">
      <c r="A68" s="8" t="s">
        <v>221</v>
      </c>
    </row>
    <row r="69" spans="1:1" x14ac:dyDescent="0.3">
      <c r="A69" s="8" t="s">
        <v>222</v>
      </c>
    </row>
    <row r="70" spans="1:1" x14ac:dyDescent="0.3">
      <c r="A70" s="8" t="s">
        <v>223</v>
      </c>
    </row>
    <row r="71" spans="1:1" x14ac:dyDescent="0.3">
      <c r="A71" s="8" t="s">
        <v>224</v>
      </c>
    </row>
    <row r="72" spans="1:1" x14ac:dyDescent="0.3">
      <c r="A72" s="8" t="s">
        <v>33</v>
      </c>
    </row>
    <row r="73" spans="1:1" x14ac:dyDescent="0.3">
      <c r="A73" s="8" t="s">
        <v>34</v>
      </c>
    </row>
    <row r="74" spans="1:1" x14ac:dyDescent="0.3">
      <c r="A74" s="8" t="s">
        <v>225</v>
      </c>
    </row>
    <row r="75" spans="1:1" x14ac:dyDescent="0.3">
      <c r="A75" s="8" t="s">
        <v>226</v>
      </c>
    </row>
    <row r="76" spans="1:1" x14ac:dyDescent="0.3">
      <c r="A76" s="8" t="s">
        <v>227</v>
      </c>
    </row>
    <row r="77" spans="1:1" x14ac:dyDescent="0.3">
      <c r="A77" s="8" t="s">
        <v>228</v>
      </c>
    </row>
    <row r="78" spans="1:1" x14ac:dyDescent="0.3">
      <c r="A78" s="8" t="s">
        <v>229</v>
      </c>
    </row>
    <row r="79" spans="1:1" x14ac:dyDescent="0.3">
      <c r="A79" s="8" t="s">
        <v>35</v>
      </c>
    </row>
    <row r="80" spans="1:1" x14ac:dyDescent="0.3">
      <c r="A80" s="8" t="s">
        <v>36</v>
      </c>
    </row>
    <row r="81" spans="1:1" x14ac:dyDescent="0.3">
      <c r="A81" s="8" t="s">
        <v>230</v>
      </c>
    </row>
    <row r="82" spans="1:1" x14ac:dyDescent="0.3">
      <c r="A82" s="8" t="s">
        <v>231</v>
      </c>
    </row>
    <row r="83" spans="1:1" x14ac:dyDescent="0.3">
      <c r="A83" s="8" t="s">
        <v>37</v>
      </c>
    </row>
    <row r="84" spans="1:1" x14ac:dyDescent="0.3">
      <c r="A84" s="8" t="s">
        <v>38</v>
      </c>
    </row>
    <row r="85" spans="1:1" x14ac:dyDescent="0.3">
      <c r="A85" s="8" t="s">
        <v>343</v>
      </c>
    </row>
    <row r="86" spans="1:1" x14ac:dyDescent="0.3">
      <c r="A86" s="8" t="s">
        <v>349</v>
      </c>
    </row>
    <row r="87" spans="1:1" x14ac:dyDescent="0.3">
      <c r="A87" s="8" t="s">
        <v>39</v>
      </c>
    </row>
    <row r="88" spans="1:1" x14ac:dyDescent="0.3">
      <c r="A88" s="8" t="s">
        <v>232</v>
      </c>
    </row>
    <row r="89" spans="1:1" x14ac:dyDescent="0.3">
      <c r="A89" s="8" t="s">
        <v>490</v>
      </c>
    </row>
    <row r="90" spans="1:1" x14ac:dyDescent="0.3">
      <c r="A90" s="8" t="s">
        <v>491</v>
      </c>
    </row>
    <row r="91" spans="1:1" x14ac:dyDescent="0.3">
      <c r="A91" s="59"/>
    </row>
    <row r="92" spans="1:1" x14ac:dyDescent="0.3">
      <c r="A92" s="59" t="s">
        <v>73</v>
      </c>
    </row>
    <row r="93" spans="1:1" x14ac:dyDescent="0.3">
      <c r="A93" s="59" t="s">
        <v>74</v>
      </c>
    </row>
    <row r="94" spans="1:1" x14ac:dyDescent="0.3">
      <c r="A94" s="59" t="s">
        <v>75</v>
      </c>
    </row>
    <row r="95" spans="1:1" x14ac:dyDescent="0.3">
      <c r="A95" s="59" t="s">
        <v>76</v>
      </c>
    </row>
    <row r="96" spans="1:1" x14ac:dyDescent="0.3">
      <c r="A96" s="59"/>
    </row>
    <row r="97" spans="1:1" x14ac:dyDescent="0.3">
      <c r="A97" s="59" t="s">
        <v>77</v>
      </c>
    </row>
    <row r="98" spans="1:1" x14ac:dyDescent="0.3">
      <c r="A98" s="59" t="s">
        <v>78</v>
      </c>
    </row>
    <row r="99" spans="1:1" x14ac:dyDescent="0.3">
      <c r="A99" s="59"/>
    </row>
    <row r="100" spans="1:1" x14ac:dyDescent="0.3">
      <c r="A100" s="59"/>
    </row>
    <row r="101" spans="1:1" x14ac:dyDescent="0.3">
      <c r="A101" s="59" t="s">
        <v>79</v>
      </c>
    </row>
    <row r="102" spans="1:1" x14ac:dyDescent="0.3">
      <c r="A102" s="59" t="s">
        <v>80</v>
      </c>
    </row>
    <row r="103" spans="1:1" x14ac:dyDescent="0.3">
      <c r="A103" s="59" t="s">
        <v>81</v>
      </c>
    </row>
    <row r="104" spans="1:1" x14ac:dyDescent="0.3">
      <c r="A104" s="59" t="s">
        <v>82</v>
      </c>
    </row>
    <row r="105" spans="1:1" x14ac:dyDescent="0.3">
      <c r="A105" s="59" t="s">
        <v>83</v>
      </c>
    </row>
    <row r="106" spans="1:1" x14ac:dyDescent="0.3">
      <c r="A106" s="59" t="s">
        <v>84</v>
      </c>
    </row>
    <row r="107" spans="1:1" x14ac:dyDescent="0.3">
      <c r="A107" s="59" t="s">
        <v>83</v>
      </c>
    </row>
    <row r="108" spans="1:1" x14ac:dyDescent="0.3">
      <c r="A108" s="59" t="s">
        <v>85</v>
      </c>
    </row>
    <row r="109" spans="1:1" x14ac:dyDescent="0.3">
      <c r="A109" s="59" t="s">
        <v>155</v>
      </c>
    </row>
    <row r="110" spans="1:1" x14ac:dyDescent="0.3">
      <c r="A110" s="59" t="s">
        <v>156</v>
      </c>
    </row>
    <row r="111" spans="1:1" x14ac:dyDescent="0.3">
      <c r="A111" s="59" t="s">
        <v>157</v>
      </c>
    </row>
    <row r="112" spans="1:1" x14ac:dyDescent="0.3">
      <c r="A112" s="59" t="s">
        <v>158</v>
      </c>
    </row>
    <row r="113" spans="1:1" x14ac:dyDescent="0.3">
      <c r="A113" s="59" t="s">
        <v>159</v>
      </c>
    </row>
    <row r="114" spans="1:1" x14ac:dyDescent="0.3">
      <c r="A114" s="59" t="s">
        <v>160</v>
      </c>
    </row>
    <row r="115" spans="1:1" x14ac:dyDescent="0.3">
      <c r="A115" s="59" t="s">
        <v>161</v>
      </c>
    </row>
    <row r="116" spans="1:1" x14ac:dyDescent="0.3">
      <c r="A116" s="59" t="s">
        <v>162</v>
      </c>
    </row>
    <row r="117" spans="1:1" x14ac:dyDescent="0.3">
      <c r="A117" s="59" t="s">
        <v>163</v>
      </c>
    </row>
    <row r="118" spans="1:1" x14ac:dyDescent="0.3">
      <c r="A118" s="59" t="s">
        <v>164</v>
      </c>
    </row>
    <row r="119" spans="1:1" x14ac:dyDescent="0.3">
      <c r="A119" s="59" t="s">
        <v>165</v>
      </c>
    </row>
    <row r="120" spans="1:1" x14ac:dyDescent="0.3">
      <c r="A120" s="59" t="s">
        <v>166</v>
      </c>
    </row>
    <row r="121" spans="1:1" x14ac:dyDescent="0.3">
      <c r="A121" s="59" t="s">
        <v>167</v>
      </c>
    </row>
    <row r="122" spans="1:1" x14ac:dyDescent="0.3">
      <c r="A122" s="59" t="s">
        <v>168</v>
      </c>
    </row>
    <row r="123" spans="1:1" x14ac:dyDescent="0.3">
      <c r="A123" s="59" t="s">
        <v>169</v>
      </c>
    </row>
    <row r="124" spans="1:1" x14ac:dyDescent="0.3">
      <c r="A124" s="59" t="s">
        <v>170</v>
      </c>
    </row>
    <row r="125" spans="1:1" x14ac:dyDescent="0.3">
      <c r="A125" s="59" t="s">
        <v>171</v>
      </c>
    </row>
    <row r="126" spans="1:1" x14ac:dyDescent="0.3">
      <c r="A126" s="59" t="s">
        <v>111</v>
      </c>
    </row>
    <row r="127" spans="1:1" x14ac:dyDescent="0.3">
      <c r="A127" s="59" t="s">
        <v>172</v>
      </c>
    </row>
    <row r="128" spans="1:1" x14ac:dyDescent="0.3">
      <c r="A128" s="59" t="s">
        <v>173</v>
      </c>
    </row>
    <row r="129" spans="1:1" x14ac:dyDescent="0.3">
      <c r="A129" s="59" t="s">
        <v>174</v>
      </c>
    </row>
    <row r="130" spans="1:1" x14ac:dyDescent="0.3">
      <c r="A130" s="59" t="s">
        <v>83</v>
      </c>
    </row>
    <row r="131" spans="1:1" x14ac:dyDescent="0.3">
      <c r="A131" s="59" t="s">
        <v>175</v>
      </c>
    </row>
    <row r="132" spans="1:1" x14ac:dyDescent="0.3">
      <c r="A132" s="59" t="s">
        <v>176</v>
      </c>
    </row>
    <row r="133" spans="1:1" x14ac:dyDescent="0.3">
      <c r="A133" s="59" t="s">
        <v>177</v>
      </c>
    </row>
    <row r="134" spans="1:1" x14ac:dyDescent="0.3">
      <c r="A134" s="59" t="s">
        <v>178</v>
      </c>
    </row>
    <row r="135" spans="1:1" x14ac:dyDescent="0.3">
      <c r="A135" s="59" t="s">
        <v>179</v>
      </c>
    </row>
    <row r="136" spans="1:1" x14ac:dyDescent="0.3">
      <c r="A136" s="59" t="s">
        <v>180</v>
      </c>
    </row>
    <row r="137" spans="1:1" x14ac:dyDescent="0.3">
      <c r="A137" s="59" t="s">
        <v>181</v>
      </c>
    </row>
    <row r="138" spans="1:1" x14ac:dyDescent="0.3">
      <c r="A138" s="59" t="s">
        <v>182</v>
      </c>
    </row>
    <row r="139" spans="1:1" x14ac:dyDescent="0.3">
      <c r="A139" s="59" t="s">
        <v>86</v>
      </c>
    </row>
    <row r="140" spans="1:1" x14ac:dyDescent="0.3">
      <c r="A140" s="59" t="s">
        <v>87</v>
      </c>
    </row>
    <row r="141" spans="1:1" x14ac:dyDescent="0.3">
      <c r="A141" s="59" t="s">
        <v>83</v>
      </c>
    </row>
    <row r="142" spans="1:1" x14ac:dyDescent="0.3">
      <c r="A142" s="59" t="s">
        <v>88</v>
      </c>
    </row>
    <row r="143" spans="1:1" x14ac:dyDescent="0.3">
      <c r="A143" s="59" t="s">
        <v>89</v>
      </c>
    </row>
    <row r="144" spans="1:1" x14ac:dyDescent="0.3">
      <c r="A144" s="59" t="s">
        <v>90</v>
      </c>
    </row>
    <row r="145" spans="1:1" x14ac:dyDescent="0.3">
      <c r="A145" s="59" t="s">
        <v>30</v>
      </c>
    </row>
    <row r="146" spans="1:1" x14ac:dyDescent="0.3">
      <c r="A146" s="59" t="s">
        <v>91</v>
      </c>
    </row>
    <row r="147" spans="1:1" x14ac:dyDescent="0.3">
      <c r="A147" s="62" t="s">
        <v>411</v>
      </c>
    </row>
    <row r="148" spans="1:1" x14ac:dyDescent="0.3">
      <c r="A148" s="59" t="s">
        <v>92</v>
      </c>
    </row>
    <row r="149" spans="1:1" x14ac:dyDescent="0.3">
      <c r="A149" s="59" t="s">
        <v>93</v>
      </c>
    </row>
    <row r="150" spans="1:1" x14ac:dyDescent="0.3">
      <c r="A150" s="59"/>
    </row>
    <row r="151" spans="1:1" x14ac:dyDescent="0.3">
      <c r="A151" s="59" t="s">
        <v>94</v>
      </c>
    </row>
    <row r="152" spans="1:1" x14ac:dyDescent="0.3">
      <c r="A152" s="59" t="s">
        <v>95</v>
      </c>
    </row>
    <row r="153" spans="1:1" x14ac:dyDescent="0.3">
      <c r="A153" s="59" t="s">
        <v>96</v>
      </c>
    </row>
    <row r="154" spans="1:1" x14ac:dyDescent="0.3">
      <c r="A154" s="59" t="s">
        <v>97</v>
      </c>
    </row>
    <row r="155" spans="1:1" x14ac:dyDescent="0.3">
      <c r="A155" s="59" t="s">
        <v>91</v>
      </c>
    </row>
    <row r="156" spans="1:1" x14ac:dyDescent="0.3">
      <c r="A156" s="59" t="s">
        <v>92</v>
      </c>
    </row>
    <row r="157" spans="1:1" x14ac:dyDescent="0.3">
      <c r="A157" s="59" t="s">
        <v>98</v>
      </c>
    </row>
    <row r="158" spans="1:1" x14ac:dyDescent="0.3">
      <c r="A158" s="62" t="s">
        <v>412</v>
      </c>
    </row>
    <row r="159" spans="1:1" x14ac:dyDescent="0.3">
      <c r="A159" s="62" t="s">
        <v>413</v>
      </c>
    </row>
    <row r="160" spans="1:1" x14ac:dyDescent="0.3">
      <c r="A160" s="62" t="s">
        <v>92</v>
      </c>
    </row>
    <row r="161" spans="1:1" x14ac:dyDescent="0.3">
      <c r="A161" s="62" t="s">
        <v>414</v>
      </c>
    </row>
    <row r="162" spans="1:1" x14ac:dyDescent="0.3">
      <c r="A162" s="62" t="s">
        <v>415</v>
      </c>
    </row>
    <row r="163" spans="1:1" x14ac:dyDescent="0.3">
      <c r="A163" s="59" t="s">
        <v>94</v>
      </c>
    </row>
    <row r="164" spans="1:1" x14ac:dyDescent="0.3">
      <c r="A164" s="59" t="s">
        <v>99</v>
      </c>
    </row>
    <row r="165" spans="1:1" x14ac:dyDescent="0.3">
      <c r="A165" s="59" t="s">
        <v>100</v>
      </c>
    </row>
    <row r="166" spans="1:1" x14ac:dyDescent="0.3">
      <c r="A166" s="59" t="s">
        <v>101</v>
      </c>
    </row>
    <row r="167" spans="1:1" x14ac:dyDescent="0.3">
      <c r="A167" s="59" t="s">
        <v>102</v>
      </c>
    </row>
    <row r="168" spans="1:1" x14ac:dyDescent="0.3">
      <c r="A168" s="59" t="s">
        <v>103</v>
      </c>
    </row>
    <row r="169" spans="1:1" x14ac:dyDescent="0.3">
      <c r="A169" s="59" t="s">
        <v>104</v>
      </c>
    </row>
    <row r="170" spans="1:1" x14ac:dyDescent="0.3">
      <c r="A170" s="59" t="s">
        <v>105</v>
      </c>
    </row>
    <row r="171" spans="1:1" x14ac:dyDescent="0.3">
      <c r="A171" s="59" t="s">
        <v>106</v>
      </c>
    </row>
    <row r="172" spans="1:1" x14ac:dyDescent="0.3">
      <c r="A172" s="59" t="s">
        <v>72</v>
      </c>
    </row>
    <row r="173" spans="1:1" x14ac:dyDescent="0.3">
      <c r="A173" s="59" t="s">
        <v>107</v>
      </c>
    </row>
    <row r="174" spans="1:1" x14ac:dyDescent="0.3">
      <c r="A174" s="59" t="s">
        <v>108</v>
      </c>
    </row>
    <row r="175" spans="1:1" x14ac:dyDescent="0.3">
      <c r="A175" s="59" t="s">
        <v>109</v>
      </c>
    </row>
    <row r="176" spans="1:1" x14ac:dyDescent="0.3">
      <c r="A176" s="59" t="s">
        <v>110</v>
      </c>
    </row>
    <row r="177" spans="1:1" x14ac:dyDescent="0.3">
      <c r="A177" s="59" t="s">
        <v>111</v>
      </c>
    </row>
    <row r="178" spans="1:1" x14ac:dyDescent="0.3">
      <c r="A178" s="59"/>
    </row>
    <row r="179" spans="1:1" x14ac:dyDescent="0.3">
      <c r="A179" s="59" t="s">
        <v>83</v>
      </c>
    </row>
    <row r="180" spans="1:1" x14ac:dyDescent="0.3">
      <c r="A180" s="59" t="s">
        <v>112</v>
      </c>
    </row>
    <row r="181" spans="1:1" x14ac:dyDescent="0.3">
      <c r="A181" s="59" t="s">
        <v>83</v>
      </c>
    </row>
    <row r="182" spans="1:1" x14ac:dyDescent="0.3">
      <c r="A182" s="59" t="s">
        <v>113</v>
      </c>
    </row>
    <row r="183" spans="1:1" x14ac:dyDescent="0.3">
      <c r="A183" s="59" t="s">
        <v>114</v>
      </c>
    </row>
    <row r="184" spans="1:1" x14ac:dyDescent="0.3">
      <c r="A184" s="59" t="s">
        <v>115</v>
      </c>
    </row>
    <row r="185" spans="1:1" x14ac:dyDescent="0.3">
      <c r="A185" s="59" t="s">
        <v>453</v>
      </c>
    </row>
    <row r="186" spans="1:1" x14ac:dyDescent="0.3">
      <c r="A186" s="62" t="s">
        <v>454</v>
      </c>
    </row>
    <row r="187" spans="1:1" x14ac:dyDescent="0.3">
      <c r="A187" s="62" t="s">
        <v>455</v>
      </c>
    </row>
    <row r="188" spans="1:1" x14ac:dyDescent="0.3">
      <c r="A188" s="59" t="s">
        <v>116</v>
      </c>
    </row>
    <row r="189" spans="1:1" x14ac:dyDescent="0.3">
      <c r="A189" s="59" t="s">
        <v>117</v>
      </c>
    </row>
    <row r="190" spans="1:1" x14ac:dyDescent="0.3">
      <c r="A190" s="59" t="s">
        <v>118</v>
      </c>
    </row>
    <row r="191" spans="1:1" x14ac:dyDescent="0.3">
      <c r="A191" s="59" t="s">
        <v>119</v>
      </c>
    </row>
    <row r="192" spans="1:1" x14ac:dyDescent="0.3">
      <c r="A192" s="59" t="s">
        <v>120</v>
      </c>
    </row>
    <row r="193" spans="1:1" x14ac:dyDescent="0.3">
      <c r="A193" s="59" t="s">
        <v>121</v>
      </c>
    </row>
    <row r="194" spans="1:1" x14ac:dyDescent="0.3">
      <c r="A194" s="59" t="s">
        <v>235</v>
      </c>
    </row>
    <row r="195" spans="1:1" x14ac:dyDescent="0.3">
      <c r="A195" s="59" t="s">
        <v>236</v>
      </c>
    </row>
    <row r="196" spans="1:1" x14ac:dyDescent="0.3">
      <c r="A196" s="59" t="s">
        <v>237</v>
      </c>
    </row>
    <row r="197" spans="1:1" x14ac:dyDescent="0.3">
      <c r="A197" s="59" t="s">
        <v>238</v>
      </c>
    </row>
    <row r="198" spans="1:1" x14ac:dyDescent="0.3">
      <c r="A198" s="59" t="s">
        <v>239</v>
      </c>
    </row>
    <row r="199" spans="1:1" x14ac:dyDescent="0.3">
      <c r="A199" s="59" t="s">
        <v>240</v>
      </c>
    </row>
    <row r="200" spans="1:1" x14ac:dyDescent="0.3">
      <c r="A200" s="59" t="s">
        <v>241</v>
      </c>
    </row>
    <row r="201" spans="1:1" x14ac:dyDescent="0.3">
      <c r="A201" s="59" t="s">
        <v>242</v>
      </c>
    </row>
    <row r="202" spans="1:1" x14ac:dyDescent="0.3">
      <c r="A202" s="59" t="s">
        <v>243</v>
      </c>
    </row>
    <row r="203" spans="1:1" x14ac:dyDescent="0.3">
      <c r="A203" s="59" t="s">
        <v>244</v>
      </c>
    </row>
    <row r="204" spans="1:1" x14ac:dyDescent="0.3">
      <c r="A204" s="59" t="s">
        <v>245</v>
      </c>
    </row>
    <row r="205" spans="1:1" x14ac:dyDescent="0.3">
      <c r="A205" s="59" t="s">
        <v>246</v>
      </c>
    </row>
    <row r="206" spans="1:1" x14ac:dyDescent="0.3">
      <c r="A206" s="59" t="s">
        <v>247</v>
      </c>
    </row>
    <row r="207" spans="1:1" x14ac:dyDescent="0.3">
      <c r="A207" s="59" t="s">
        <v>244</v>
      </c>
    </row>
    <row r="208" spans="1:1" x14ac:dyDescent="0.3">
      <c r="A208" s="59" t="s">
        <v>248</v>
      </c>
    </row>
    <row r="209" spans="1:1" x14ac:dyDescent="0.3">
      <c r="A209" s="59" t="s">
        <v>249</v>
      </c>
    </row>
    <row r="210" spans="1:1" x14ac:dyDescent="0.3">
      <c r="A210" s="62" t="s">
        <v>456</v>
      </c>
    </row>
    <row r="211" spans="1:1" x14ac:dyDescent="0.3">
      <c r="A211" s="62" t="s">
        <v>457</v>
      </c>
    </row>
    <row r="212" spans="1:1" x14ac:dyDescent="0.3">
      <c r="A212" s="62" t="s">
        <v>244</v>
      </c>
    </row>
    <row r="213" spans="1:1" x14ac:dyDescent="0.3">
      <c r="A213" s="62" t="s">
        <v>458</v>
      </c>
    </row>
    <row r="214" spans="1:1" x14ac:dyDescent="0.3">
      <c r="A214" s="62" t="s">
        <v>459</v>
      </c>
    </row>
    <row r="215" spans="1:1" x14ac:dyDescent="0.3">
      <c r="A215" s="62" t="s">
        <v>460</v>
      </c>
    </row>
    <row r="216" spans="1:1" x14ac:dyDescent="0.3">
      <c r="A216" s="59" t="s">
        <v>250</v>
      </c>
    </row>
    <row r="217" spans="1:1" x14ac:dyDescent="0.3">
      <c r="A217" s="59" t="s">
        <v>251</v>
      </c>
    </row>
    <row r="218" spans="1:1" x14ac:dyDescent="0.3">
      <c r="A218" s="59" t="s">
        <v>252</v>
      </c>
    </row>
    <row r="219" spans="1:1" x14ac:dyDescent="0.3">
      <c r="A219" s="59" t="s">
        <v>123</v>
      </c>
    </row>
    <row r="220" spans="1:1" x14ac:dyDescent="0.3">
      <c r="A220" s="59"/>
    </row>
    <row r="221" spans="1:1" x14ac:dyDescent="0.3">
      <c r="A221" s="59" t="s">
        <v>124</v>
      </c>
    </row>
    <row r="222" spans="1:1" x14ac:dyDescent="0.3">
      <c r="A222" s="59" t="s">
        <v>125</v>
      </c>
    </row>
    <row r="223" spans="1:1" x14ac:dyDescent="0.3">
      <c r="A223" s="59" t="s">
        <v>126</v>
      </c>
    </row>
    <row r="224" spans="1:1" x14ac:dyDescent="0.3">
      <c r="A224" s="59" t="s">
        <v>108</v>
      </c>
    </row>
    <row r="225" spans="1:1" x14ac:dyDescent="0.3">
      <c r="A225" s="59" t="s">
        <v>127</v>
      </c>
    </row>
    <row r="226" spans="1:1" x14ac:dyDescent="0.3">
      <c r="A226" s="59" t="s">
        <v>128</v>
      </c>
    </row>
    <row r="227" spans="1:1" x14ac:dyDescent="0.3">
      <c r="A227" s="59" t="s">
        <v>129</v>
      </c>
    </row>
    <row r="228" spans="1:1" x14ac:dyDescent="0.3">
      <c r="A228" s="59" t="s">
        <v>130</v>
      </c>
    </row>
    <row r="229" spans="1:1" x14ac:dyDescent="0.3">
      <c r="A229" s="59" t="s">
        <v>129</v>
      </c>
    </row>
    <row r="230" spans="1:1" x14ac:dyDescent="0.3">
      <c r="A230" s="59" t="s">
        <v>131</v>
      </c>
    </row>
    <row r="231" spans="1:1" x14ac:dyDescent="0.3">
      <c r="A231" s="59" t="s">
        <v>419</v>
      </c>
    </row>
    <row r="232" spans="1:1" x14ac:dyDescent="0.3">
      <c r="A232" s="59" t="s">
        <v>124</v>
      </c>
    </row>
    <row r="233" spans="1:1" x14ac:dyDescent="0.3">
      <c r="A233" s="59" t="s">
        <v>132</v>
      </c>
    </row>
    <row r="234" spans="1:1" x14ac:dyDescent="0.3">
      <c r="A234" s="59" t="s">
        <v>133</v>
      </c>
    </row>
    <row r="235" spans="1:1" x14ac:dyDescent="0.3">
      <c r="A235" s="59" t="s">
        <v>134</v>
      </c>
    </row>
    <row r="236" spans="1:1" x14ac:dyDescent="0.3">
      <c r="A236" s="59" t="s">
        <v>135</v>
      </c>
    </row>
    <row r="237" spans="1:1" x14ac:dyDescent="0.3">
      <c r="A237" s="59" t="s">
        <v>136</v>
      </c>
    </row>
    <row r="238" spans="1:1" x14ac:dyDescent="0.3">
      <c r="A238" s="59" t="s">
        <v>137</v>
      </c>
    </row>
    <row r="239" spans="1:1" x14ac:dyDescent="0.3">
      <c r="A239" s="59" t="s">
        <v>138</v>
      </c>
    </row>
    <row r="240" spans="1:1" x14ac:dyDescent="0.3">
      <c r="A240" s="62" t="s">
        <v>420</v>
      </c>
    </row>
    <row r="241" spans="1:1" x14ac:dyDescent="0.3">
      <c r="A241" s="62" t="s">
        <v>421</v>
      </c>
    </row>
    <row r="242" spans="1:1" x14ac:dyDescent="0.3">
      <c r="A242" s="62" t="s">
        <v>422</v>
      </c>
    </row>
    <row r="243" spans="1:1" x14ac:dyDescent="0.3">
      <c r="A243" s="62" t="s">
        <v>423</v>
      </c>
    </row>
    <row r="244" spans="1:1" x14ac:dyDescent="0.3">
      <c r="A244" s="62" t="s">
        <v>424</v>
      </c>
    </row>
    <row r="245" spans="1:1" x14ac:dyDescent="0.3">
      <c r="A245" s="62" t="s">
        <v>425</v>
      </c>
    </row>
    <row r="246" spans="1:1" x14ac:dyDescent="0.3">
      <c r="A246" s="62" t="s">
        <v>426</v>
      </c>
    </row>
    <row r="247" spans="1:1" x14ac:dyDescent="0.3">
      <c r="A247" s="62" t="s">
        <v>427</v>
      </c>
    </row>
    <row r="248" spans="1:1" x14ac:dyDescent="0.3">
      <c r="A248" s="62" t="s">
        <v>428</v>
      </c>
    </row>
    <row r="249" spans="1:1" x14ac:dyDescent="0.3">
      <c r="A249" s="62" t="s">
        <v>429</v>
      </c>
    </row>
    <row r="250" spans="1:1" x14ac:dyDescent="0.3">
      <c r="A250" s="62" t="s">
        <v>430</v>
      </c>
    </row>
    <row r="251" spans="1:1" x14ac:dyDescent="0.3">
      <c r="A251" s="62" t="s">
        <v>431</v>
      </c>
    </row>
    <row r="252" spans="1:1" x14ac:dyDescent="0.3">
      <c r="A252" s="62" t="s">
        <v>432</v>
      </c>
    </row>
    <row r="253" spans="1:1" x14ac:dyDescent="0.3">
      <c r="A253" s="62" t="s">
        <v>433</v>
      </c>
    </row>
    <row r="254" spans="1:1" x14ac:dyDescent="0.3">
      <c r="A254" s="62" t="s">
        <v>434</v>
      </c>
    </row>
    <row r="255" spans="1:1" x14ac:dyDescent="0.3">
      <c r="A255" s="62" t="s">
        <v>435</v>
      </c>
    </row>
    <row r="256" spans="1:1" x14ac:dyDescent="0.3">
      <c r="A256" s="62" t="s">
        <v>436</v>
      </c>
    </row>
    <row r="257" spans="1:1" x14ac:dyDescent="0.3">
      <c r="A257" s="62" t="s">
        <v>437</v>
      </c>
    </row>
    <row r="258" spans="1:1" x14ac:dyDescent="0.3">
      <c r="A258" s="62" t="s">
        <v>438</v>
      </c>
    </row>
    <row r="259" spans="1:1" x14ac:dyDescent="0.3">
      <c r="A259" s="62" t="s">
        <v>439</v>
      </c>
    </row>
    <row r="260" spans="1:1" x14ac:dyDescent="0.3">
      <c r="A260" s="62" t="s">
        <v>440</v>
      </c>
    </row>
    <row r="261" spans="1:1" x14ac:dyDescent="0.3">
      <c r="A261" s="62" t="s">
        <v>441</v>
      </c>
    </row>
    <row r="262" spans="1:1" x14ac:dyDescent="0.3">
      <c r="A262" s="62" t="s">
        <v>442</v>
      </c>
    </row>
    <row r="263" spans="1:1" x14ac:dyDescent="0.3">
      <c r="A263" s="59" t="s">
        <v>139</v>
      </c>
    </row>
    <row r="264" spans="1:1" x14ac:dyDescent="0.3">
      <c r="A264" s="59" t="s">
        <v>107</v>
      </c>
    </row>
    <row r="265" spans="1:1" x14ac:dyDescent="0.3">
      <c r="A265" s="59" t="s">
        <v>108</v>
      </c>
    </row>
    <row r="266" spans="1:1" x14ac:dyDescent="0.3">
      <c r="A266" s="59" t="s">
        <v>127</v>
      </c>
    </row>
    <row r="267" spans="1:1" x14ac:dyDescent="0.3">
      <c r="A267" s="59" t="s">
        <v>128</v>
      </c>
    </row>
    <row r="268" spans="1:1" x14ac:dyDescent="0.3">
      <c r="A268" s="59" t="s">
        <v>140</v>
      </c>
    </row>
    <row r="269" spans="1:1" x14ac:dyDescent="0.3">
      <c r="A269" s="59" t="s">
        <v>141</v>
      </c>
    </row>
    <row r="270" spans="1:1" x14ac:dyDescent="0.3">
      <c r="A270" s="59" t="s">
        <v>142</v>
      </c>
    </row>
    <row r="271" spans="1:1" x14ac:dyDescent="0.3">
      <c r="A271" s="59" t="s">
        <v>143</v>
      </c>
    </row>
    <row r="272" spans="1:1" x14ac:dyDescent="0.3">
      <c r="A272" s="59" t="s">
        <v>83</v>
      </c>
    </row>
    <row r="273" spans="1:1" x14ac:dyDescent="0.3">
      <c r="A273" s="59" t="s">
        <v>144</v>
      </c>
    </row>
    <row r="274" spans="1:1" x14ac:dyDescent="0.3">
      <c r="A274" s="59" t="s">
        <v>83</v>
      </c>
    </row>
    <row r="275" spans="1:1" x14ac:dyDescent="0.3">
      <c r="A275" s="59" t="s">
        <v>145</v>
      </c>
    </row>
    <row r="276" spans="1:1" x14ac:dyDescent="0.3">
      <c r="A276" s="59" t="s">
        <v>146</v>
      </c>
    </row>
    <row r="277" spans="1:1" x14ac:dyDescent="0.3">
      <c r="A277" s="59" t="s">
        <v>120</v>
      </c>
    </row>
    <row r="278" spans="1:1" x14ac:dyDescent="0.3">
      <c r="A278" s="59" t="s">
        <v>147</v>
      </c>
    </row>
    <row r="279" spans="1:1" x14ac:dyDescent="0.3">
      <c r="A279" s="59" t="s">
        <v>148</v>
      </c>
    </row>
    <row r="280" spans="1:1" x14ac:dyDescent="0.3">
      <c r="A280" s="59" t="s">
        <v>149</v>
      </c>
    </row>
    <row r="281" spans="1:1" x14ac:dyDescent="0.3">
      <c r="A281" s="59" t="s">
        <v>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2:A284"/>
  <sheetViews>
    <sheetView workbookViewId="0">
      <selection activeCell="A243" activeCellId="5" sqref="A148 A159:A163 A187:A188 A201:A202 A212:A218 A243:A265"/>
    </sheetView>
  </sheetViews>
  <sheetFormatPr defaultColWidth="10.796875" defaultRowHeight="15.6" x14ac:dyDescent="0.3"/>
  <cols>
    <col min="1" max="1" width="109.296875" style="59" bestFit="1" customWidth="1"/>
    <col min="2" max="16384" width="10.796875" style="59"/>
  </cols>
  <sheetData>
    <row r="2" spans="1:1" x14ac:dyDescent="0.3">
      <c r="A2" s="59" t="s">
        <v>492</v>
      </c>
    </row>
    <row r="4" spans="1:1" x14ac:dyDescent="0.3">
      <c r="A4" s="59" t="s">
        <v>192</v>
      </c>
    </row>
    <row r="5" spans="1:1" x14ac:dyDescent="0.3">
      <c r="A5" s="59" t="s">
        <v>193</v>
      </c>
    </row>
    <row r="6" spans="1:1" x14ac:dyDescent="0.3">
      <c r="A6" s="59" t="s">
        <v>194</v>
      </c>
    </row>
    <row r="7" spans="1:1" x14ac:dyDescent="0.3">
      <c r="A7" s="59" t="s">
        <v>195</v>
      </c>
    </row>
    <row r="8" spans="1:1" x14ac:dyDescent="0.3">
      <c r="A8" s="59" t="s">
        <v>196</v>
      </c>
    </row>
    <row r="9" spans="1:1" x14ac:dyDescent="0.3">
      <c r="A9" s="59" t="s">
        <v>197</v>
      </c>
    </row>
    <row r="10" spans="1:1" x14ac:dyDescent="0.3">
      <c r="A10" s="59" t="s">
        <v>198</v>
      </c>
    </row>
    <row r="11" spans="1:1" x14ac:dyDescent="0.3">
      <c r="A11" s="59" t="s">
        <v>199</v>
      </c>
    </row>
    <row r="12" spans="1:1" x14ac:dyDescent="0.3">
      <c r="A12" s="59" t="s">
        <v>200</v>
      </c>
    </row>
    <row r="13" spans="1:1" x14ac:dyDescent="0.3">
      <c r="A13" s="59" t="s">
        <v>201</v>
      </c>
    </row>
    <row r="15" spans="1:1" x14ac:dyDescent="0.3">
      <c r="A15" s="59" t="s">
        <v>392</v>
      </c>
    </row>
    <row r="16" spans="1:1" x14ac:dyDescent="0.3">
      <c r="A16" s="59" t="s">
        <v>393</v>
      </c>
    </row>
    <row r="17" spans="1:1" x14ac:dyDescent="0.3">
      <c r="A17" s="59" t="s">
        <v>394</v>
      </c>
    </row>
    <row r="18" spans="1:1" x14ac:dyDescent="0.3">
      <c r="A18" s="59" t="s">
        <v>395</v>
      </c>
    </row>
    <row r="19" spans="1:1" x14ac:dyDescent="0.3">
      <c r="A19" s="59" t="s">
        <v>154</v>
      </c>
    </row>
    <row r="20" spans="1:1" x14ac:dyDescent="0.3">
      <c r="A20" s="59" t="s">
        <v>40</v>
      </c>
    </row>
    <row r="21" spans="1:1" x14ac:dyDescent="0.3">
      <c r="A21" s="59" t="s">
        <v>41</v>
      </c>
    </row>
    <row r="22" spans="1:1" x14ac:dyDescent="0.3">
      <c r="A22" s="59" t="s">
        <v>42</v>
      </c>
    </row>
    <row r="23" spans="1:1" x14ac:dyDescent="0.3">
      <c r="A23" s="59" t="s">
        <v>396</v>
      </c>
    </row>
    <row r="24" spans="1:1" x14ac:dyDescent="0.3">
      <c r="A24" s="59" t="s">
        <v>493</v>
      </c>
    </row>
    <row r="25" spans="1:1" x14ac:dyDescent="0.3">
      <c r="A25" s="59" t="s">
        <v>398</v>
      </c>
    </row>
    <row r="26" spans="1:1" x14ac:dyDescent="0.3">
      <c r="A26" s="59" t="s">
        <v>399</v>
      </c>
    </row>
    <row r="27" spans="1:1" x14ac:dyDescent="0.3">
      <c r="A27" s="59" t="s">
        <v>400</v>
      </c>
    </row>
    <row r="28" spans="1:1" x14ac:dyDescent="0.3">
      <c r="A28" s="59" t="s">
        <v>449</v>
      </c>
    </row>
    <row r="29" spans="1:1" x14ac:dyDescent="0.3">
      <c r="A29" s="59" t="s">
        <v>450</v>
      </c>
    </row>
    <row r="31" spans="1:1" x14ac:dyDescent="0.3">
      <c r="A31" s="59" t="s">
        <v>401</v>
      </c>
    </row>
    <row r="32" spans="1:1" x14ac:dyDescent="0.3">
      <c r="A32" s="59" t="s">
        <v>488</v>
      </c>
    </row>
    <row r="33" spans="1:1" x14ac:dyDescent="0.3">
      <c r="A33" s="59" t="s">
        <v>489</v>
      </c>
    </row>
    <row r="35" spans="1:1" x14ac:dyDescent="0.3">
      <c r="A35" s="59" t="s">
        <v>202</v>
      </c>
    </row>
    <row r="36" spans="1:1" x14ac:dyDescent="0.3">
      <c r="A36" s="59" t="s">
        <v>203</v>
      </c>
    </row>
    <row r="39" spans="1:1" x14ac:dyDescent="0.3">
      <c r="A39" s="59" t="s">
        <v>43</v>
      </c>
    </row>
    <row r="40" spans="1:1" x14ac:dyDescent="0.3">
      <c r="A40" s="59" t="s">
        <v>44</v>
      </c>
    </row>
    <row r="41" spans="1:1" x14ac:dyDescent="0.3">
      <c r="A41" s="59" t="s">
        <v>45</v>
      </c>
    </row>
    <row r="42" spans="1:1" x14ac:dyDescent="0.3">
      <c r="A42" s="59" t="s">
        <v>46</v>
      </c>
    </row>
    <row r="43" spans="1:1" x14ac:dyDescent="0.3">
      <c r="A43" s="59" t="s">
        <v>47</v>
      </c>
    </row>
    <row r="44" spans="1:1" x14ac:dyDescent="0.3">
      <c r="A44" s="59" t="s">
        <v>48</v>
      </c>
    </row>
    <row r="45" spans="1:1" x14ac:dyDescent="0.3">
      <c r="A45" s="59" t="s">
        <v>49</v>
      </c>
    </row>
    <row r="47" spans="1:1" x14ac:dyDescent="0.3">
      <c r="A47" s="38" t="s">
        <v>204</v>
      </c>
    </row>
    <row r="48" spans="1:1" x14ac:dyDescent="0.3">
      <c r="A48" s="38" t="s">
        <v>28</v>
      </c>
    </row>
    <row r="49" spans="1:1" x14ac:dyDescent="0.3">
      <c r="A49" s="38" t="s">
        <v>29</v>
      </c>
    </row>
    <row r="50" spans="1:1" x14ac:dyDescent="0.3">
      <c r="A50" s="38" t="s">
        <v>205</v>
      </c>
    </row>
    <row r="51" spans="1:1" x14ac:dyDescent="0.3">
      <c r="A51" s="38" t="s">
        <v>206</v>
      </c>
    </row>
    <row r="52" spans="1:1" x14ac:dyDescent="0.3">
      <c r="A52" s="38" t="s">
        <v>207</v>
      </c>
    </row>
    <row r="53" spans="1:1" x14ac:dyDescent="0.3">
      <c r="A53" s="38" t="s">
        <v>208</v>
      </c>
    </row>
    <row r="54" spans="1:1" x14ac:dyDescent="0.3">
      <c r="A54" s="38" t="s">
        <v>209</v>
      </c>
    </row>
    <row r="55" spans="1:1" x14ac:dyDescent="0.3">
      <c r="A55" s="38" t="s">
        <v>52</v>
      </c>
    </row>
    <row r="56" spans="1:1" x14ac:dyDescent="0.3">
      <c r="A56" s="38" t="s">
        <v>210</v>
      </c>
    </row>
    <row r="57" spans="1:1" x14ac:dyDescent="0.3">
      <c r="A57" s="38" t="s">
        <v>211</v>
      </c>
    </row>
    <row r="58" spans="1:1" x14ac:dyDescent="0.3">
      <c r="A58" s="38" t="s">
        <v>212</v>
      </c>
    </row>
    <row r="59" spans="1:1" x14ac:dyDescent="0.3">
      <c r="A59" s="38" t="s">
        <v>213</v>
      </c>
    </row>
    <row r="60" spans="1:1" x14ac:dyDescent="0.3">
      <c r="A60" s="38" t="s">
        <v>214</v>
      </c>
    </row>
    <row r="61" spans="1:1" x14ac:dyDescent="0.3">
      <c r="A61" s="38" t="s">
        <v>215</v>
      </c>
    </row>
    <row r="62" spans="1:1" x14ac:dyDescent="0.3">
      <c r="A62" s="38" t="s">
        <v>216</v>
      </c>
    </row>
    <row r="63" spans="1:1" x14ac:dyDescent="0.3">
      <c r="A63" s="38" t="s">
        <v>217</v>
      </c>
    </row>
    <row r="64" spans="1:1" x14ac:dyDescent="0.3">
      <c r="A64" s="38" t="s">
        <v>218</v>
      </c>
    </row>
    <row r="65" spans="1:1" x14ac:dyDescent="0.3">
      <c r="A65" s="38" t="s">
        <v>219</v>
      </c>
    </row>
    <row r="66" spans="1:1" x14ac:dyDescent="0.3">
      <c r="A66" s="38" t="s">
        <v>31</v>
      </c>
    </row>
    <row r="67" spans="1:1" x14ac:dyDescent="0.3">
      <c r="A67" s="38" t="s">
        <v>32</v>
      </c>
    </row>
    <row r="68" spans="1:1" x14ac:dyDescent="0.3">
      <c r="A68" s="38" t="s">
        <v>220</v>
      </c>
    </row>
    <row r="69" spans="1:1" x14ac:dyDescent="0.3">
      <c r="A69" s="38" t="s">
        <v>221</v>
      </c>
    </row>
    <row r="70" spans="1:1" x14ac:dyDescent="0.3">
      <c r="A70" s="38" t="s">
        <v>222</v>
      </c>
    </row>
    <row r="71" spans="1:1" x14ac:dyDescent="0.3">
      <c r="A71" s="38" t="s">
        <v>223</v>
      </c>
    </row>
    <row r="72" spans="1:1" x14ac:dyDescent="0.3">
      <c r="A72" s="38" t="s">
        <v>224</v>
      </c>
    </row>
    <row r="73" spans="1:1" x14ac:dyDescent="0.3">
      <c r="A73" s="38" t="s">
        <v>33</v>
      </c>
    </row>
    <row r="74" spans="1:1" x14ac:dyDescent="0.3">
      <c r="A74" s="38" t="s">
        <v>34</v>
      </c>
    </row>
    <row r="75" spans="1:1" x14ac:dyDescent="0.3">
      <c r="A75" s="38" t="s">
        <v>225</v>
      </c>
    </row>
    <row r="76" spans="1:1" x14ac:dyDescent="0.3">
      <c r="A76" s="38" t="s">
        <v>226</v>
      </c>
    </row>
    <row r="77" spans="1:1" x14ac:dyDescent="0.3">
      <c r="A77" s="38" t="s">
        <v>227</v>
      </c>
    </row>
    <row r="78" spans="1:1" x14ac:dyDescent="0.3">
      <c r="A78" s="38" t="s">
        <v>228</v>
      </c>
    </row>
    <row r="79" spans="1:1" x14ac:dyDescent="0.3">
      <c r="A79" s="38" t="s">
        <v>229</v>
      </c>
    </row>
    <row r="80" spans="1:1" x14ac:dyDescent="0.3">
      <c r="A80" s="38" t="s">
        <v>35</v>
      </c>
    </row>
    <row r="81" spans="1:1" x14ac:dyDescent="0.3">
      <c r="A81" s="38" t="s">
        <v>36</v>
      </c>
    </row>
    <row r="82" spans="1:1" x14ac:dyDescent="0.3">
      <c r="A82" s="38" t="s">
        <v>230</v>
      </c>
    </row>
    <row r="83" spans="1:1" x14ac:dyDescent="0.3">
      <c r="A83" s="38" t="s">
        <v>231</v>
      </c>
    </row>
    <row r="84" spans="1:1" x14ac:dyDescent="0.3">
      <c r="A84" s="38" t="s">
        <v>37</v>
      </c>
    </row>
    <row r="85" spans="1:1" x14ac:dyDescent="0.3">
      <c r="A85" s="38" t="s">
        <v>38</v>
      </c>
    </row>
    <row r="86" spans="1:1" x14ac:dyDescent="0.3">
      <c r="A86" s="38" t="s">
        <v>343</v>
      </c>
    </row>
    <row r="87" spans="1:1" x14ac:dyDescent="0.3">
      <c r="A87" s="38" t="s">
        <v>349</v>
      </c>
    </row>
    <row r="88" spans="1:1" x14ac:dyDescent="0.3">
      <c r="A88" s="38" t="s">
        <v>39</v>
      </c>
    </row>
    <row r="89" spans="1:1" x14ac:dyDescent="0.3">
      <c r="A89" s="38" t="s">
        <v>232</v>
      </c>
    </row>
    <row r="90" spans="1:1" x14ac:dyDescent="0.3">
      <c r="A90" s="38" t="s">
        <v>350</v>
      </c>
    </row>
    <row r="91" spans="1:1" x14ac:dyDescent="0.3">
      <c r="A91" s="38" t="s">
        <v>72</v>
      </c>
    </row>
    <row r="93" spans="1:1" x14ac:dyDescent="0.3">
      <c r="A93" s="59" t="s">
        <v>73</v>
      </c>
    </row>
    <row r="94" spans="1:1" x14ac:dyDescent="0.3">
      <c r="A94" s="59" t="s">
        <v>74</v>
      </c>
    </row>
    <row r="95" spans="1:1" x14ac:dyDescent="0.3">
      <c r="A95" s="59" t="s">
        <v>75</v>
      </c>
    </row>
    <row r="96" spans="1:1" x14ac:dyDescent="0.3">
      <c r="A96" s="59" t="s">
        <v>76</v>
      </c>
    </row>
    <row r="98" spans="1:1" x14ac:dyDescent="0.3">
      <c r="A98" s="59" t="s">
        <v>77</v>
      </c>
    </row>
    <row r="99" spans="1:1" x14ac:dyDescent="0.3">
      <c r="A99" s="59" t="s">
        <v>78</v>
      </c>
    </row>
    <row r="102" spans="1:1" x14ac:dyDescent="0.3">
      <c r="A102" s="59" t="s">
        <v>79</v>
      </c>
    </row>
    <row r="103" spans="1:1" x14ac:dyDescent="0.3">
      <c r="A103" s="59" t="s">
        <v>80</v>
      </c>
    </row>
    <row r="104" spans="1:1" x14ac:dyDescent="0.3">
      <c r="A104" s="59" t="s">
        <v>81</v>
      </c>
    </row>
    <row r="105" spans="1:1" x14ac:dyDescent="0.3">
      <c r="A105" s="59" t="s">
        <v>82</v>
      </c>
    </row>
    <row r="106" spans="1:1" x14ac:dyDescent="0.3">
      <c r="A106" s="59" t="s">
        <v>83</v>
      </c>
    </row>
    <row r="107" spans="1:1" x14ac:dyDescent="0.3">
      <c r="A107" s="59" t="s">
        <v>84</v>
      </c>
    </row>
    <row r="108" spans="1:1" x14ac:dyDescent="0.3">
      <c r="A108" s="59" t="s">
        <v>83</v>
      </c>
    </row>
    <row r="109" spans="1:1" x14ac:dyDescent="0.3">
      <c r="A109" s="59" t="s">
        <v>85</v>
      </c>
    </row>
    <row r="110" spans="1:1" x14ac:dyDescent="0.3">
      <c r="A110" s="59" t="s">
        <v>155</v>
      </c>
    </row>
    <row r="111" spans="1:1" x14ac:dyDescent="0.3">
      <c r="A111" s="59" t="s">
        <v>156</v>
      </c>
    </row>
    <row r="112" spans="1:1" x14ac:dyDescent="0.3">
      <c r="A112" s="59" t="s">
        <v>157</v>
      </c>
    </row>
    <row r="113" spans="1:1" x14ac:dyDescent="0.3">
      <c r="A113" s="59" t="s">
        <v>158</v>
      </c>
    </row>
    <row r="114" spans="1:1" x14ac:dyDescent="0.3">
      <c r="A114" s="59" t="s">
        <v>159</v>
      </c>
    </row>
    <row r="115" spans="1:1" x14ac:dyDescent="0.3">
      <c r="A115" s="59" t="s">
        <v>160</v>
      </c>
    </row>
    <row r="116" spans="1:1" x14ac:dyDescent="0.3">
      <c r="A116" s="59" t="s">
        <v>161</v>
      </c>
    </row>
    <row r="117" spans="1:1" x14ac:dyDescent="0.3">
      <c r="A117" s="59" t="s">
        <v>162</v>
      </c>
    </row>
    <row r="118" spans="1:1" x14ac:dyDescent="0.3">
      <c r="A118" s="59" t="s">
        <v>163</v>
      </c>
    </row>
    <row r="119" spans="1:1" x14ac:dyDescent="0.3">
      <c r="A119" s="59" t="s">
        <v>164</v>
      </c>
    </row>
    <row r="120" spans="1:1" x14ac:dyDescent="0.3">
      <c r="A120" s="59" t="s">
        <v>165</v>
      </c>
    </row>
    <row r="121" spans="1:1" x14ac:dyDescent="0.3">
      <c r="A121" s="59" t="s">
        <v>166</v>
      </c>
    </row>
    <row r="122" spans="1:1" x14ac:dyDescent="0.3">
      <c r="A122" s="59" t="s">
        <v>167</v>
      </c>
    </row>
    <row r="123" spans="1:1" x14ac:dyDescent="0.3">
      <c r="A123" s="59" t="s">
        <v>168</v>
      </c>
    </row>
    <row r="124" spans="1:1" x14ac:dyDescent="0.3">
      <c r="A124" s="59" t="s">
        <v>169</v>
      </c>
    </row>
    <row r="125" spans="1:1" x14ac:dyDescent="0.3">
      <c r="A125" s="59" t="s">
        <v>170</v>
      </c>
    </row>
    <row r="126" spans="1:1" x14ac:dyDescent="0.3">
      <c r="A126" s="59" t="s">
        <v>171</v>
      </c>
    </row>
    <row r="127" spans="1:1" x14ac:dyDescent="0.3">
      <c r="A127" s="59" t="s">
        <v>111</v>
      </c>
    </row>
    <row r="128" spans="1:1" x14ac:dyDescent="0.3">
      <c r="A128" s="59" t="s">
        <v>172</v>
      </c>
    </row>
    <row r="129" spans="1:1" x14ac:dyDescent="0.3">
      <c r="A129" s="59" t="s">
        <v>173</v>
      </c>
    </row>
    <row r="130" spans="1:1" x14ac:dyDescent="0.3">
      <c r="A130" s="59" t="s">
        <v>174</v>
      </c>
    </row>
    <row r="131" spans="1:1" x14ac:dyDescent="0.3">
      <c r="A131" s="59" t="s">
        <v>83</v>
      </c>
    </row>
    <row r="132" spans="1:1" x14ac:dyDescent="0.3">
      <c r="A132" s="59" t="s">
        <v>175</v>
      </c>
    </row>
    <row r="133" spans="1:1" x14ac:dyDescent="0.3">
      <c r="A133" s="59" t="s">
        <v>176</v>
      </c>
    </row>
    <row r="134" spans="1:1" x14ac:dyDescent="0.3">
      <c r="A134" s="59" t="s">
        <v>177</v>
      </c>
    </row>
    <row r="135" spans="1:1" x14ac:dyDescent="0.3">
      <c r="A135" s="59" t="s">
        <v>178</v>
      </c>
    </row>
    <row r="136" spans="1:1" x14ac:dyDescent="0.3">
      <c r="A136" s="59" t="s">
        <v>179</v>
      </c>
    </row>
    <row r="137" spans="1:1" x14ac:dyDescent="0.3">
      <c r="A137" s="59" t="s">
        <v>180</v>
      </c>
    </row>
    <row r="138" spans="1:1" x14ac:dyDescent="0.3">
      <c r="A138" s="59" t="s">
        <v>181</v>
      </c>
    </row>
    <row r="139" spans="1:1" x14ac:dyDescent="0.3">
      <c r="A139" s="59" t="s">
        <v>182</v>
      </c>
    </row>
    <row r="140" spans="1:1" x14ac:dyDescent="0.3">
      <c r="A140" s="59" t="s">
        <v>86</v>
      </c>
    </row>
    <row r="141" spans="1:1" x14ac:dyDescent="0.3">
      <c r="A141" s="59" t="s">
        <v>87</v>
      </c>
    </row>
    <row r="142" spans="1:1" x14ac:dyDescent="0.3">
      <c r="A142" s="59" t="s">
        <v>83</v>
      </c>
    </row>
    <row r="143" spans="1:1" x14ac:dyDescent="0.3">
      <c r="A143" s="59" t="s">
        <v>88</v>
      </c>
    </row>
    <row r="144" spans="1:1" x14ac:dyDescent="0.3">
      <c r="A144" s="59" t="s">
        <v>89</v>
      </c>
    </row>
    <row r="145" spans="1:1" x14ac:dyDescent="0.3">
      <c r="A145" s="59" t="s">
        <v>90</v>
      </c>
    </row>
    <row r="146" spans="1:1" x14ac:dyDescent="0.3">
      <c r="A146" s="59" t="s">
        <v>30</v>
      </c>
    </row>
    <row r="147" spans="1:1" x14ac:dyDescent="0.3">
      <c r="A147" s="59" t="s">
        <v>91</v>
      </c>
    </row>
    <row r="148" spans="1:1" x14ac:dyDescent="0.3">
      <c r="A148" s="62" t="s">
        <v>411</v>
      </c>
    </row>
    <row r="149" spans="1:1" x14ac:dyDescent="0.3">
      <c r="A149" s="59" t="s">
        <v>92</v>
      </c>
    </row>
    <row r="150" spans="1:1" x14ac:dyDescent="0.3">
      <c r="A150" s="59" t="s">
        <v>93</v>
      </c>
    </row>
    <row r="152" spans="1:1" x14ac:dyDescent="0.3">
      <c r="A152" s="59" t="s">
        <v>94</v>
      </c>
    </row>
    <row r="153" spans="1:1" x14ac:dyDescent="0.3">
      <c r="A153" s="59" t="s">
        <v>95</v>
      </c>
    </row>
    <row r="154" spans="1:1" x14ac:dyDescent="0.3">
      <c r="A154" s="59" t="s">
        <v>96</v>
      </c>
    </row>
    <row r="155" spans="1:1" x14ac:dyDescent="0.3">
      <c r="A155" s="59" t="s">
        <v>97</v>
      </c>
    </row>
    <row r="156" spans="1:1" x14ac:dyDescent="0.3">
      <c r="A156" s="59" t="s">
        <v>91</v>
      </c>
    </row>
    <row r="157" spans="1:1" x14ac:dyDescent="0.3">
      <c r="A157" s="59" t="s">
        <v>92</v>
      </c>
    </row>
    <row r="158" spans="1:1" x14ac:dyDescent="0.3">
      <c r="A158" s="59" t="s">
        <v>98</v>
      </c>
    </row>
    <row r="159" spans="1:1" x14ac:dyDescent="0.3">
      <c r="A159" s="62" t="s">
        <v>412</v>
      </c>
    </row>
    <row r="160" spans="1:1" x14ac:dyDescent="0.3">
      <c r="A160" s="62" t="s">
        <v>413</v>
      </c>
    </row>
    <row r="161" spans="1:1" x14ac:dyDescent="0.3">
      <c r="A161" s="62" t="s">
        <v>92</v>
      </c>
    </row>
    <row r="162" spans="1:1" x14ac:dyDescent="0.3">
      <c r="A162" s="62" t="s">
        <v>414</v>
      </c>
    </row>
    <row r="163" spans="1:1" x14ac:dyDescent="0.3">
      <c r="A163" s="62" t="s">
        <v>415</v>
      </c>
    </row>
    <row r="164" spans="1:1" x14ac:dyDescent="0.3">
      <c r="A164" s="59" t="s">
        <v>94</v>
      </c>
    </row>
    <row r="165" spans="1:1" x14ac:dyDescent="0.3">
      <c r="A165" s="59" t="s">
        <v>99</v>
      </c>
    </row>
    <row r="166" spans="1:1" x14ac:dyDescent="0.3">
      <c r="A166" s="59" t="s">
        <v>100</v>
      </c>
    </row>
    <row r="167" spans="1:1" x14ac:dyDescent="0.3">
      <c r="A167" s="59" t="s">
        <v>101</v>
      </c>
    </row>
    <row r="168" spans="1:1" x14ac:dyDescent="0.3">
      <c r="A168" s="59" t="s">
        <v>102</v>
      </c>
    </row>
    <row r="169" spans="1:1" x14ac:dyDescent="0.3">
      <c r="A169" s="59" t="s">
        <v>103</v>
      </c>
    </row>
    <row r="170" spans="1:1" x14ac:dyDescent="0.3">
      <c r="A170" s="59" t="s">
        <v>104</v>
      </c>
    </row>
    <row r="171" spans="1:1" x14ac:dyDescent="0.3">
      <c r="A171" s="59" t="s">
        <v>105</v>
      </c>
    </row>
    <row r="172" spans="1:1" x14ac:dyDescent="0.3">
      <c r="A172" s="59" t="s">
        <v>106</v>
      </c>
    </row>
    <row r="173" spans="1:1" x14ac:dyDescent="0.3">
      <c r="A173" s="59" t="s">
        <v>72</v>
      </c>
    </row>
    <row r="174" spans="1:1" x14ac:dyDescent="0.3">
      <c r="A174" s="59" t="s">
        <v>107</v>
      </c>
    </row>
    <row r="175" spans="1:1" x14ac:dyDescent="0.3">
      <c r="A175" s="59" t="s">
        <v>108</v>
      </c>
    </row>
    <row r="176" spans="1:1" x14ac:dyDescent="0.3">
      <c r="A176" s="59" t="s">
        <v>109</v>
      </c>
    </row>
    <row r="177" spans="1:1" x14ac:dyDescent="0.3">
      <c r="A177" s="59" t="s">
        <v>110</v>
      </c>
    </row>
    <row r="178" spans="1:1" x14ac:dyDescent="0.3">
      <c r="A178" s="59" t="s">
        <v>111</v>
      </c>
    </row>
    <row r="180" spans="1:1" x14ac:dyDescent="0.3">
      <c r="A180" s="59" t="s">
        <v>83</v>
      </c>
    </row>
    <row r="181" spans="1:1" x14ac:dyDescent="0.3">
      <c r="A181" s="59" t="s">
        <v>112</v>
      </c>
    </row>
    <row r="182" spans="1:1" x14ac:dyDescent="0.3">
      <c r="A182" s="59" t="s">
        <v>83</v>
      </c>
    </row>
    <row r="183" spans="1:1" x14ac:dyDescent="0.3">
      <c r="A183" s="59" t="s">
        <v>113</v>
      </c>
    </row>
    <row r="184" spans="1:1" x14ac:dyDescent="0.3">
      <c r="A184" s="59" t="s">
        <v>114</v>
      </c>
    </row>
    <row r="185" spans="1:1" x14ac:dyDescent="0.3">
      <c r="A185" s="59" t="s">
        <v>115</v>
      </c>
    </row>
    <row r="186" spans="1:1" x14ac:dyDescent="0.3">
      <c r="A186" s="59" t="s">
        <v>453</v>
      </c>
    </row>
    <row r="187" spans="1:1" x14ac:dyDescent="0.3">
      <c r="A187" s="62" t="s">
        <v>454</v>
      </c>
    </row>
    <row r="188" spans="1:1" x14ac:dyDescent="0.3">
      <c r="A188" s="62" t="s">
        <v>455</v>
      </c>
    </row>
    <row r="189" spans="1:1" x14ac:dyDescent="0.3">
      <c r="A189" s="59" t="s">
        <v>116</v>
      </c>
    </row>
    <row r="190" spans="1:1" x14ac:dyDescent="0.3">
      <c r="A190" s="59" t="s">
        <v>117</v>
      </c>
    </row>
    <row r="191" spans="1:1" x14ac:dyDescent="0.3">
      <c r="A191" s="59" t="s">
        <v>118</v>
      </c>
    </row>
    <row r="192" spans="1:1" x14ac:dyDescent="0.3">
      <c r="A192" s="59" t="s">
        <v>119</v>
      </c>
    </row>
    <row r="193" spans="1:1" x14ac:dyDescent="0.3">
      <c r="A193" s="59" t="s">
        <v>120</v>
      </c>
    </row>
    <row r="194" spans="1:1" x14ac:dyDescent="0.3">
      <c r="A194" s="59" t="s">
        <v>121</v>
      </c>
    </row>
    <row r="195" spans="1:1" x14ac:dyDescent="0.3">
      <c r="A195" s="59" t="s">
        <v>235</v>
      </c>
    </row>
    <row r="196" spans="1:1" x14ac:dyDescent="0.3">
      <c r="A196" s="59" t="s">
        <v>236</v>
      </c>
    </row>
    <row r="197" spans="1:1" x14ac:dyDescent="0.3">
      <c r="A197" s="59" t="s">
        <v>237</v>
      </c>
    </row>
    <row r="198" spans="1:1" x14ac:dyDescent="0.3">
      <c r="A198" s="59" t="s">
        <v>238</v>
      </c>
    </row>
    <row r="199" spans="1:1" x14ac:dyDescent="0.3">
      <c r="A199" s="59" t="s">
        <v>239</v>
      </c>
    </row>
    <row r="200" spans="1:1" x14ac:dyDescent="0.3">
      <c r="A200" s="59" t="s">
        <v>240</v>
      </c>
    </row>
    <row r="201" spans="1:1" x14ac:dyDescent="0.3">
      <c r="A201" s="62" t="s">
        <v>303</v>
      </c>
    </row>
    <row r="202" spans="1:1" x14ac:dyDescent="0.3">
      <c r="A202" s="62" t="s">
        <v>304</v>
      </c>
    </row>
    <row r="203" spans="1:1" x14ac:dyDescent="0.3">
      <c r="A203" s="59" t="s">
        <v>243</v>
      </c>
    </row>
    <row r="204" spans="1:1" x14ac:dyDescent="0.3">
      <c r="A204" s="59" t="s">
        <v>244</v>
      </c>
    </row>
    <row r="205" spans="1:1" x14ac:dyDescent="0.3">
      <c r="A205" s="59" t="s">
        <v>305</v>
      </c>
    </row>
    <row r="206" spans="1:1" x14ac:dyDescent="0.3">
      <c r="A206" s="59" t="s">
        <v>469</v>
      </c>
    </row>
    <row r="207" spans="1:1" x14ac:dyDescent="0.3">
      <c r="A207" s="59" t="s">
        <v>247</v>
      </c>
    </row>
    <row r="208" spans="1:1" x14ac:dyDescent="0.3">
      <c r="A208" s="59" t="s">
        <v>244</v>
      </c>
    </row>
    <row r="209" spans="1:1" x14ac:dyDescent="0.3">
      <c r="A209" s="59" t="s">
        <v>248</v>
      </c>
    </row>
    <row r="210" spans="1:1" x14ac:dyDescent="0.3">
      <c r="A210" s="59" t="s">
        <v>306</v>
      </c>
    </row>
    <row r="211" spans="1:1" x14ac:dyDescent="0.3">
      <c r="A211" s="59" t="s">
        <v>307</v>
      </c>
    </row>
    <row r="212" spans="1:1" x14ac:dyDescent="0.3">
      <c r="A212" s="62" t="s">
        <v>456</v>
      </c>
    </row>
    <row r="213" spans="1:1" x14ac:dyDescent="0.3">
      <c r="A213" s="62" t="s">
        <v>457</v>
      </c>
    </row>
    <row r="214" spans="1:1" x14ac:dyDescent="0.3">
      <c r="A214" s="62" t="s">
        <v>244</v>
      </c>
    </row>
    <row r="215" spans="1:1" x14ac:dyDescent="0.3">
      <c r="A215" s="62" t="s">
        <v>458</v>
      </c>
    </row>
    <row r="216" spans="1:1" x14ac:dyDescent="0.3">
      <c r="A216" s="62" t="s">
        <v>470</v>
      </c>
    </row>
    <row r="217" spans="1:1" x14ac:dyDescent="0.3">
      <c r="A217" s="62" t="s">
        <v>471</v>
      </c>
    </row>
    <row r="218" spans="1:1" x14ac:dyDescent="0.3">
      <c r="A218" s="62" t="s">
        <v>460</v>
      </c>
    </row>
    <row r="219" spans="1:1" x14ac:dyDescent="0.3">
      <c r="A219" s="59" t="s">
        <v>250</v>
      </c>
    </row>
    <row r="220" spans="1:1" x14ac:dyDescent="0.3">
      <c r="A220" s="59" t="s">
        <v>251</v>
      </c>
    </row>
    <row r="221" spans="1:1" x14ac:dyDescent="0.3">
      <c r="A221" s="59" t="s">
        <v>252</v>
      </c>
    </row>
    <row r="222" spans="1:1" x14ac:dyDescent="0.3">
      <c r="A222" s="59" t="s">
        <v>123</v>
      </c>
    </row>
    <row r="224" spans="1:1" x14ac:dyDescent="0.3">
      <c r="A224" s="59" t="s">
        <v>124</v>
      </c>
    </row>
    <row r="225" spans="1:1" x14ac:dyDescent="0.3">
      <c r="A225" s="59" t="s">
        <v>125</v>
      </c>
    </row>
    <row r="226" spans="1:1" x14ac:dyDescent="0.3">
      <c r="A226" s="59" t="s">
        <v>126</v>
      </c>
    </row>
    <row r="227" spans="1:1" x14ac:dyDescent="0.3">
      <c r="A227" s="59" t="s">
        <v>108</v>
      </c>
    </row>
    <row r="228" spans="1:1" x14ac:dyDescent="0.3">
      <c r="A228" s="59" t="s">
        <v>127</v>
      </c>
    </row>
    <row r="229" spans="1:1" x14ac:dyDescent="0.3">
      <c r="A229" s="59" t="s">
        <v>128</v>
      </c>
    </row>
    <row r="230" spans="1:1" x14ac:dyDescent="0.3">
      <c r="A230" s="59" t="s">
        <v>129</v>
      </c>
    </row>
    <row r="231" spans="1:1" x14ac:dyDescent="0.3">
      <c r="A231" s="59" t="s">
        <v>130</v>
      </c>
    </row>
    <row r="232" spans="1:1" x14ac:dyDescent="0.3">
      <c r="A232" s="59" t="s">
        <v>129</v>
      </c>
    </row>
    <row r="233" spans="1:1" x14ac:dyDescent="0.3">
      <c r="A233" s="59" t="s">
        <v>131</v>
      </c>
    </row>
    <row r="234" spans="1:1" x14ac:dyDescent="0.3">
      <c r="A234" s="59" t="s">
        <v>419</v>
      </c>
    </row>
    <row r="235" spans="1:1" x14ac:dyDescent="0.3">
      <c r="A235" s="59" t="s">
        <v>124</v>
      </c>
    </row>
    <row r="236" spans="1:1" x14ac:dyDescent="0.3">
      <c r="A236" s="59" t="s">
        <v>132</v>
      </c>
    </row>
    <row r="237" spans="1:1" x14ac:dyDescent="0.3">
      <c r="A237" s="59" t="s">
        <v>133</v>
      </c>
    </row>
    <row r="238" spans="1:1" x14ac:dyDescent="0.3">
      <c r="A238" s="59" t="s">
        <v>134</v>
      </c>
    </row>
    <row r="239" spans="1:1" x14ac:dyDescent="0.3">
      <c r="A239" s="59" t="s">
        <v>135</v>
      </c>
    </row>
    <row r="240" spans="1:1" x14ac:dyDescent="0.3">
      <c r="A240" s="59" t="s">
        <v>136</v>
      </c>
    </row>
    <row r="241" spans="1:1" x14ac:dyDescent="0.3">
      <c r="A241" s="59" t="s">
        <v>137</v>
      </c>
    </row>
    <row r="242" spans="1:1" x14ac:dyDescent="0.3">
      <c r="A242" s="59" t="s">
        <v>138</v>
      </c>
    </row>
    <row r="243" spans="1:1" x14ac:dyDescent="0.3">
      <c r="A243" s="62" t="s">
        <v>420</v>
      </c>
    </row>
    <row r="244" spans="1:1" x14ac:dyDescent="0.3">
      <c r="A244" s="62" t="s">
        <v>421</v>
      </c>
    </row>
    <row r="245" spans="1:1" x14ac:dyDescent="0.3">
      <c r="A245" s="62" t="s">
        <v>422</v>
      </c>
    </row>
    <row r="246" spans="1:1" x14ac:dyDescent="0.3">
      <c r="A246" s="62" t="s">
        <v>423</v>
      </c>
    </row>
    <row r="247" spans="1:1" x14ac:dyDescent="0.3">
      <c r="A247" s="62" t="s">
        <v>424</v>
      </c>
    </row>
    <row r="248" spans="1:1" x14ac:dyDescent="0.3">
      <c r="A248" s="62" t="s">
        <v>425</v>
      </c>
    </row>
    <row r="249" spans="1:1" x14ac:dyDescent="0.3">
      <c r="A249" s="62" t="s">
        <v>426</v>
      </c>
    </row>
    <row r="250" spans="1:1" x14ac:dyDescent="0.3">
      <c r="A250" s="62" t="s">
        <v>427</v>
      </c>
    </row>
    <row r="251" spans="1:1" x14ac:dyDescent="0.3">
      <c r="A251" s="62" t="s">
        <v>428</v>
      </c>
    </row>
    <row r="252" spans="1:1" x14ac:dyDescent="0.3">
      <c r="A252" s="62" t="s">
        <v>429</v>
      </c>
    </row>
    <row r="253" spans="1:1" x14ac:dyDescent="0.3">
      <c r="A253" s="62" t="s">
        <v>430</v>
      </c>
    </row>
    <row r="254" spans="1:1" x14ac:dyDescent="0.3">
      <c r="A254" s="62" t="s">
        <v>431</v>
      </c>
    </row>
    <row r="255" spans="1:1" x14ac:dyDescent="0.3">
      <c r="A255" s="62" t="s">
        <v>432</v>
      </c>
    </row>
    <row r="256" spans="1:1" x14ac:dyDescent="0.3">
      <c r="A256" s="62" t="s">
        <v>433</v>
      </c>
    </row>
    <row r="257" spans="1:1" x14ac:dyDescent="0.3">
      <c r="A257" s="62" t="s">
        <v>434</v>
      </c>
    </row>
    <row r="258" spans="1:1" x14ac:dyDescent="0.3">
      <c r="A258" s="62" t="s">
        <v>435</v>
      </c>
    </row>
    <row r="259" spans="1:1" x14ac:dyDescent="0.3">
      <c r="A259" s="62" t="s">
        <v>436</v>
      </c>
    </row>
    <row r="260" spans="1:1" x14ac:dyDescent="0.3">
      <c r="A260" s="62" t="s">
        <v>437</v>
      </c>
    </row>
    <row r="261" spans="1:1" x14ac:dyDescent="0.3">
      <c r="A261" s="62" t="s">
        <v>438</v>
      </c>
    </row>
    <row r="262" spans="1:1" x14ac:dyDescent="0.3">
      <c r="A262" s="62" t="s">
        <v>439</v>
      </c>
    </row>
    <row r="263" spans="1:1" x14ac:dyDescent="0.3">
      <c r="A263" s="62" t="s">
        <v>440</v>
      </c>
    </row>
    <row r="264" spans="1:1" x14ac:dyDescent="0.3">
      <c r="A264" s="62" t="s">
        <v>441</v>
      </c>
    </row>
    <row r="265" spans="1:1" x14ac:dyDescent="0.3">
      <c r="A265" s="62" t="s">
        <v>442</v>
      </c>
    </row>
    <row r="266" spans="1:1" x14ac:dyDescent="0.3">
      <c r="A266" s="59" t="s">
        <v>139</v>
      </c>
    </row>
    <row r="267" spans="1:1" x14ac:dyDescent="0.3">
      <c r="A267" s="59" t="s">
        <v>107</v>
      </c>
    </row>
    <row r="268" spans="1:1" x14ac:dyDescent="0.3">
      <c r="A268" s="59" t="s">
        <v>108</v>
      </c>
    </row>
    <row r="269" spans="1:1" x14ac:dyDescent="0.3">
      <c r="A269" s="59" t="s">
        <v>127</v>
      </c>
    </row>
    <row r="270" spans="1:1" x14ac:dyDescent="0.3">
      <c r="A270" s="59" t="s">
        <v>128</v>
      </c>
    </row>
    <row r="271" spans="1:1" x14ac:dyDescent="0.3">
      <c r="A271" s="59" t="s">
        <v>140</v>
      </c>
    </row>
    <row r="272" spans="1:1" x14ac:dyDescent="0.3">
      <c r="A272" s="59" t="s">
        <v>141</v>
      </c>
    </row>
    <row r="273" spans="1:1" x14ac:dyDescent="0.3">
      <c r="A273" s="59" t="s">
        <v>142</v>
      </c>
    </row>
    <row r="274" spans="1:1" x14ac:dyDescent="0.3">
      <c r="A274" s="59" t="s">
        <v>143</v>
      </c>
    </row>
    <row r="275" spans="1:1" x14ac:dyDescent="0.3">
      <c r="A275" s="59" t="s">
        <v>83</v>
      </c>
    </row>
    <row r="276" spans="1:1" x14ac:dyDescent="0.3">
      <c r="A276" s="59" t="s">
        <v>144</v>
      </c>
    </row>
    <row r="277" spans="1:1" x14ac:dyDescent="0.3">
      <c r="A277" s="59" t="s">
        <v>83</v>
      </c>
    </row>
    <row r="278" spans="1:1" x14ac:dyDescent="0.3">
      <c r="A278" s="59" t="s">
        <v>145</v>
      </c>
    </row>
    <row r="279" spans="1:1" x14ac:dyDescent="0.3">
      <c r="A279" s="59" t="s">
        <v>146</v>
      </c>
    </row>
    <row r="280" spans="1:1" x14ac:dyDescent="0.3">
      <c r="A280" s="59" t="s">
        <v>120</v>
      </c>
    </row>
    <row r="281" spans="1:1" x14ac:dyDescent="0.3">
      <c r="A281" s="59" t="s">
        <v>147</v>
      </c>
    </row>
    <row r="282" spans="1:1" x14ac:dyDescent="0.3">
      <c r="A282" s="59" t="s">
        <v>148</v>
      </c>
    </row>
    <row r="283" spans="1:1" x14ac:dyDescent="0.3">
      <c r="A283" s="59" t="s">
        <v>149</v>
      </c>
    </row>
    <row r="284" spans="1:1" x14ac:dyDescent="0.3">
      <c r="A284" s="59" t="s">
        <v>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39"/>
  <sheetViews>
    <sheetView workbookViewId="0">
      <selection activeCell="A198" activeCellId="4" sqref="A112:A113 A131 A141:A145 A168:A169 A198:A220"/>
    </sheetView>
  </sheetViews>
  <sheetFormatPr defaultColWidth="10.796875" defaultRowHeight="15.6" x14ac:dyDescent="0.3"/>
  <cols>
    <col min="1" max="1" width="151" style="59" bestFit="1" customWidth="1"/>
    <col min="2" max="16384" width="10.796875" style="59"/>
  </cols>
  <sheetData>
    <row r="1" spans="1:1" x14ac:dyDescent="0.3">
      <c r="A1" s="59" t="s">
        <v>494</v>
      </c>
    </row>
    <row r="3" spans="1:1" x14ac:dyDescent="0.3">
      <c r="A3" s="59" t="s">
        <v>151</v>
      </c>
    </row>
    <row r="4" spans="1:1" x14ac:dyDescent="0.3">
      <c r="A4" s="59" t="s">
        <v>152</v>
      </c>
    </row>
    <row r="5" spans="1:1" x14ac:dyDescent="0.3">
      <c r="A5" s="59" t="s">
        <v>153</v>
      </c>
    </row>
    <row r="6" spans="1:1" x14ac:dyDescent="0.3">
      <c r="A6" s="59" t="s">
        <v>189</v>
      </c>
    </row>
    <row r="7" spans="1:1" x14ac:dyDescent="0.3">
      <c r="A7" s="59" t="s">
        <v>374</v>
      </c>
    </row>
    <row r="9" spans="1:1" x14ac:dyDescent="0.3">
      <c r="A9" s="59" t="s">
        <v>495</v>
      </c>
    </row>
    <row r="10" spans="1:1" x14ac:dyDescent="0.3">
      <c r="A10" s="59" t="s">
        <v>393</v>
      </c>
    </row>
    <row r="11" spans="1:1" x14ac:dyDescent="0.3">
      <c r="A11" s="59" t="s">
        <v>496</v>
      </c>
    </row>
    <row r="12" spans="1:1" x14ac:dyDescent="0.3">
      <c r="A12" s="59" t="s">
        <v>497</v>
      </c>
    </row>
    <row r="13" spans="1:1" x14ac:dyDescent="0.3">
      <c r="A13" s="59" t="s">
        <v>154</v>
      </c>
    </row>
    <row r="14" spans="1:1" x14ac:dyDescent="0.3">
      <c r="A14" s="59" t="s">
        <v>40</v>
      </c>
    </row>
    <row r="15" spans="1:1" x14ac:dyDescent="0.3">
      <c r="A15" s="59" t="s">
        <v>41</v>
      </c>
    </row>
    <row r="16" spans="1:1" x14ac:dyDescent="0.3">
      <c r="A16" s="59" t="s">
        <v>42</v>
      </c>
    </row>
    <row r="18" spans="1:1" x14ac:dyDescent="0.3">
      <c r="A18" s="59" t="s">
        <v>396</v>
      </c>
    </row>
    <row r="19" spans="1:1" x14ac:dyDescent="0.3">
      <c r="A19" s="59" t="s">
        <v>498</v>
      </c>
    </row>
    <row r="20" spans="1:1" x14ac:dyDescent="0.3">
      <c r="A20" s="59" t="s">
        <v>398</v>
      </c>
    </row>
    <row r="21" spans="1:1" x14ac:dyDescent="0.3">
      <c r="A21" s="59" t="s">
        <v>399</v>
      </c>
    </row>
    <row r="22" spans="1:1" x14ac:dyDescent="0.3">
      <c r="A22" s="59" t="s">
        <v>400</v>
      </c>
    </row>
    <row r="24" spans="1:1" x14ac:dyDescent="0.3">
      <c r="A24" s="59" t="s">
        <v>499</v>
      </c>
    </row>
    <row r="25" spans="1:1" x14ac:dyDescent="0.3">
      <c r="A25" s="59" t="s">
        <v>500</v>
      </c>
    </row>
    <row r="27" spans="1:1" x14ac:dyDescent="0.3">
      <c r="A27" s="59" t="s">
        <v>401</v>
      </c>
    </row>
    <row r="28" spans="1:1" x14ac:dyDescent="0.3">
      <c r="A28" s="59" t="s">
        <v>402</v>
      </c>
    </row>
    <row r="29" spans="1:1" x14ac:dyDescent="0.3">
      <c r="A29" s="59" t="s">
        <v>403</v>
      </c>
    </row>
    <row r="31" spans="1:1" x14ac:dyDescent="0.3">
      <c r="A31" s="59" t="s">
        <v>404</v>
      </c>
    </row>
    <row r="32" spans="1:1" x14ac:dyDescent="0.3">
      <c r="A32" s="59" t="s">
        <v>405</v>
      </c>
    </row>
    <row r="33" spans="1:1" x14ac:dyDescent="0.3">
      <c r="A33" s="59" t="s">
        <v>444</v>
      </c>
    </row>
    <row r="35" spans="1:1" x14ac:dyDescent="0.3">
      <c r="A35" s="59" t="s">
        <v>43</v>
      </c>
    </row>
    <row r="36" spans="1:1" x14ac:dyDescent="0.3">
      <c r="A36" s="59" t="s">
        <v>44</v>
      </c>
    </row>
    <row r="37" spans="1:1" x14ac:dyDescent="0.3">
      <c r="A37" s="59" t="s">
        <v>45</v>
      </c>
    </row>
    <row r="38" spans="1:1" x14ac:dyDescent="0.3">
      <c r="A38" s="59" t="s">
        <v>46</v>
      </c>
    </row>
    <row r="39" spans="1:1" x14ac:dyDescent="0.3">
      <c r="A39" s="59" t="s">
        <v>47</v>
      </c>
    </row>
    <row r="40" spans="1:1" x14ac:dyDescent="0.3">
      <c r="A40" s="59" t="s">
        <v>48</v>
      </c>
    </row>
    <row r="41" spans="1:1" x14ac:dyDescent="0.3">
      <c r="A41" s="59" t="s">
        <v>49</v>
      </c>
    </row>
    <row r="43" spans="1:1" x14ac:dyDescent="0.3">
      <c r="A43" s="38" t="s">
        <v>50</v>
      </c>
    </row>
    <row r="44" spans="1:1" x14ac:dyDescent="0.3">
      <c r="A44" s="38" t="s">
        <v>375</v>
      </c>
    </row>
    <row r="45" spans="1:1" x14ac:dyDescent="0.3">
      <c r="A45" s="38" t="s">
        <v>52</v>
      </c>
    </row>
    <row r="46" spans="1:1" x14ac:dyDescent="0.3">
      <c r="A46" s="38" t="s">
        <v>53</v>
      </c>
    </row>
    <row r="47" spans="1:1" x14ac:dyDescent="0.3">
      <c r="A47" s="38" t="s">
        <v>54</v>
      </c>
    </row>
    <row r="48" spans="1:1" x14ac:dyDescent="0.3">
      <c r="A48" s="38" t="s">
        <v>55</v>
      </c>
    </row>
    <row r="49" spans="1:1" x14ac:dyDescent="0.3">
      <c r="A49" s="38" t="s">
        <v>56</v>
      </c>
    </row>
    <row r="50" spans="1:1" x14ac:dyDescent="0.3">
      <c r="A50" s="38" t="s">
        <v>361</v>
      </c>
    </row>
    <row r="51" spans="1:1" x14ac:dyDescent="0.3">
      <c r="A51" s="38" t="s">
        <v>362</v>
      </c>
    </row>
    <row r="52" spans="1:1" x14ac:dyDescent="0.3">
      <c r="A52" s="38" t="s">
        <v>363</v>
      </c>
    </row>
    <row r="53" spans="1:1" x14ac:dyDescent="0.3">
      <c r="A53" s="38" t="s">
        <v>364</v>
      </c>
    </row>
    <row r="54" spans="1:1" x14ac:dyDescent="0.3">
      <c r="A54" s="38" t="s">
        <v>365</v>
      </c>
    </row>
    <row r="55" spans="1:1" x14ac:dyDescent="0.3">
      <c r="A55" s="38" t="s">
        <v>366</v>
      </c>
    </row>
    <row r="56" spans="1:1" x14ac:dyDescent="0.3">
      <c r="A56" s="38" t="s">
        <v>501</v>
      </c>
    </row>
    <row r="57" spans="1:1" x14ac:dyDescent="0.3">
      <c r="A57" s="38" t="s">
        <v>502</v>
      </c>
    </row>
    <row r="58" spans="1:1" x14ac:dyDescent="0.3">
      <c r="A58" s="38" t="s">
        <v>503</v>
      </c>
    </row>
    <row r="59" spans="1:1" x14ac:dyDescent="0.3">
      <c r="A59" s="38" t="s">
        <v>504</v>
      </c>
    </row>
    <row r="60" spans="1:1" x14ac:dyDescent="0.3">
      <c r="A60" s="38" t="s">
        <v>505</v>
      </c>
    </row>
    <row r="61" spans="1:1" x14ac:dyDescent="0.3">
      <c r="A61" s="38" t="s">
        <v>506</v>
      </c>
    </row>
    <row r="62" spans="1:1" x14ac:dyDescent="0.3">
      <c r="A62" s="38" t="s">
        <v>507</v>
      </c>
    </row>
    <row r="63" spans="1:1" x14ac:dyDescent="0.3">
      <c r="A63" s="38" t="s">
        <v>508</v>
      </c>
    </row>
    <row r="64" spans="1:1" x14ac:dyDescent="0.3">
      <c r="A64" s="38" t="s">
        <v>509</v>
      </c>
    </row>
    <row r="65" spans="1:1" x14ac:dyDescent="0.3">
      <c r="A65" s="38" t="s">
        <v>510</v>
      </c>
    </row>
    <row r="66" spans="1:1" x14ac:dyDescent="0.3">
      <c r="A66" s="38" t="s">
        <v>511</v>
      </c>
    </row>
    <row r="67" spans="1:1" x14ac:dyDescent="0.3">
      <c r="A67" s="38" t="s">
        <v>512</v>
      </c>
    </row>
    <row r="68" spans="1:1" x14ac:dyDescent="0.3">
      <c r="A68" s="38" t="s">
        <v>513</v>
      </c>
    </row>
    <row r="69" spans="1:1" x14ac:dyDescent="0.3">
      <c r="A69" s="38" t="s">
        <v>514</v>
      </c>
    </row>
    <row r="70" spans="1:1" x14ac:dyDescent="0.3">
      <c r="A70" s="38" t="s">
        <v>515</v>
      </c>
    </row>
    <row r="71" spans="1:1" x14ac:dyDescent="0.3">
      <c r="A71" s="38" t="s">
        <v>516</v>
      </c>
    </row>
    <row r="72" spans="1:1" x14ac:dyDescent="0.3">
      <c r="A72" s="38" t="s">
        <v>517</v>
      </c>
    </row>
    <row r="73" spans="1:1" x14ac:dyDescent="0.3">
      <c r="A73" s="38" t="s">
        <v>518</v>
      </c>
    </row>
    <row r="74" spans="1:1" x14ac:dyDescent="0.3">
      <c r="A74" s="38" t="s">
        <v>519</v>
      </c>
    </row>
    <row r="75" spans="1:1" x14ac:dyDescent="0.3">
      <c r="A75" s="38" t="s">
        <v>520</v>
      </c>
    </row>
    <row r="76" spans="1:1" x14ac:dyDescent="0.3">
      <c r="A76" s="38" t="s">
        <v>521</v>
      </c>
    </row>
    <row r="77" spans="1:1" x14ac:dyDescent="0.3">
      <c r="A77" s="38" t="s">
        <v>522</v>
      </c>
    </row>
    <row r="78" spans="1:1" x14ac:dyDescent="0.3">
      <c r="A78" s="38" t="s">
        <v>367</v>
      </c>
    </row>
    <row r="79" spans="1:1" x14ac:dyDescent="0.3">
      <c r="A79" s="38" t="s">
        <v>368</v>
      </c>
    </row>
    <row r="80" spans="1:1" x14ac:dyDescent="0.3">
      <c r="A80" s="38" t="s">
        <v>369</v>
      </c>
    </row>
    <row r="81" spans="1:1" x14ac:dyDescent="0.3">
      <c r="A81" s="38" t="s">
        <v>376</v>
      </c>
    </row>
    <row r="82" spans="1:1" x14ac:dyDescent="0.3">
      <c r="A82" s="38" t="s">
        <v>57</v>
      </c>
    </row>
    <row r="83" spans="1:1" x14ac:dyDescent="0.3">
      <c r="A83" s="38" t="s">
        <v>58</v>
      </c>
    </row>
    <row r="84" spans="1:1" x14ac:dyDescent="0.3">
      <c r="A84" s="38" t="s">
        <v>377</v>
      </c>
    </row>
    <row r="85" spans="1:1" x14ac:dyDescent="0.3">
      <c r="A85" s="38" t="s">
        <v>59</v>
      </c>
    </row>
    <row r="86" spans="1:1" x14ac:dyDescent="0.3">
      <c r="A86" s="38" t="s">
        <v>60</v>
      </c>
    </row>
    <row r="87" spans="1:1" x14ac:dyDescent="0.3">
      <c r="A87" s="38" t="s">
        <v>61</v>
      </c>
    </row>
    <row r="88" spans="1:1" x14ac:dyDescent="0.3">
      <c r="A88" s="38" t="s">
        <v>62</v>
      </c>
    </row>
    <row r="89" spans="1:1" x14ac:dyDescent="0.3">
      <c r="A89" s="38" t="s">
        <v>63</v>
      </c>
    </row>
    <row r="90" spans="1:1" x14ac:dyDescent="0.3">
      <c r="A90" s="38" t="s">
        <v>64</v>
      </c>
    </row>
    <row r="91" spans="1:1" x14ac:dyDescent="0.3">
      <c r="A91" s="38" t="s">
        <v>65</v>
      </c>
    </row>
    <row r="92" spans="1:1" x14ac:dyDescent="0.3">
      <c r="A92" s="38" t="s">
        <v>190</v>
      </c>
    </row>
    <row r="93" spans="1:1" x14ac:dyDescent="0.3">
      <c r="A93" s="38" t="s">
        <v>191</v>
      </c>
    </row>
    <row r="94" spans="1:1" x14ac:dyDescent="0.3">
      <c r="A94" s="38" t="s">
        <v>66</v>
      </c>
    </row>
    <row r="95" spans="1:1" x14ac:dyDescent="0.3">
      <c r="A95" s="38" t="s">
        <v>67</v>
      </c>
    </row>
    <row r="96" spans="1:1" x14ac:dyDescent="0.3">
      <c r="A96" s="38" t="s">
        <v>68</v>
      </c>
    </row>
    <row r="97" spans="1:1" x14ac:dyDescent="0.3">
      <c r="A97" s="38" t="s">
        <v>69</v>
      </c>
    </row>
    <row r="98" spans="1:1" x14ac:dyDescent="0.3">
      <c r="A98" s="38" t="s">
        <v>70</v>
      </c>
    </row>
    <row r="99" spans="1:1" x14ac:dyDescent="0.3">
      <c r="A99" s="38" t="s">
        <v>71</v>
      </c>
    </row>
    <row r="100" spans="1:1" x14ac:dyDescent="0.3">
      <c r="A100" s="38" t="s">
        <v>72</v>
      </c>
    </row>
    <row r="102" spans="1:1" x14ac:dyDescent="0.3">
      <c r="A102" s="59" t="s">
        <v>73</v>
      </c>
    </row>
    <row r="103" spans="1:1" x14ac:dyDescent="0.3">
      <c r="A103" s="59" t="s">
        <v>74</v>
      </c>
    </row>
    <row r="104" spans="1:1" x14ac:dyDescent="0.3">
      <c r="A104" s="59" t="s">
        <v>75</v>
      </c>
    </row>
    <row r="105" spans="1:1" x14ac:dyDescent="0.3">
      <c r="A105" s="59" t="s">
        <v>76</v>
      </c>
    </row>
    <row r="107" spans="1:1" x14ac:dyDescent="0.3">
      <c r="A107" s="59" t="s">
        <v>77</v>
      </c>
    </row>
    <row r="108" spans="1:1" x14ac:dyDescent="0.3">
      <c r="A108" s="59" t="s">
        <v>78</v>
      </c>
    </row>
    <row r="111" spans="1:1" x14ac:dyDescent="0.3">
      <c r="A111" s="59" t="s">
        <v>79</v>
      </c>
    </row>
    <row r="112" spans="1:1" x14ac:dyDescent="0.3">
      <c r="A112" s="62" t="s">
        <v>523</v>
      </c>
    </row>
    <row r="113" spans="1:1" x14ac:dyDescent="0.3">
      <c r="A113" s="62" t="s">
        <v>524</v>
      </c>
    </row>
    <row r="115" spans="1:1" x14ac:dyDescent="0.3">
      <c r="A115" s="59" t="s">
        <v>80</v>
      </c>
    </row>
    <row r="116" spans="1:1" x14ac:dyDescent="0.3">
      <c r="A116" s="59" t="s">
        <v>81</v>
      </c>
    </row>
    <row r="117" spans="1:1" x14ac:dyDescent="0.3">
      <c r="A117" s="59" t="s">
        <v>82</v>
      </c>
    </row>
    <row r="118" spans="1:1" x14ac:dyDescent="0.3">
      <c r="A118" s="59" t="s">
        <v>83</v>
      </c>
    </row>
    <row r="119" spans="1:1" x14ac:dyDescent="0.3">
      <c r="A119" s="59" t="s">
        <v>84</v>
      </c>
    </row>
    <row r="120" spans="1:1" x14ac:dyDescent="0.3">
      <c r="A120" s="59" t="s">
        <v>83</v>
      </c>
    </row>
    <row r="121" spans="1:1" x14ac:dyDescent="0.3">
      <c r="A121" s="59" t="s">
        <v>85</v>
      </c>
    </row>
    <row r="123" spans="1:1" x14ac:dyDescent="0.3">
      <c r="A123" s="59" t="s">
        <v>86</v>
      </c>
    </row>
    <row r="124" spans="1:1" x14ac:dyDescent="0.3">
      <c r="A124" s="59" t="s">
        <v>87</v>
      </c>
    </row>
    <row r="125" spans="1:1" x14ac:dyDescent="0.3">
      <c r="A125" s="59" t="s">
        <v>83</v>
      </c>
    </row>
    <row r="126" spans="1:1" x14ac:dyDescent="0.3">
      <c r="A126" s="59" t="s">
        <v>88</v>
      </c>
    </row>
    <row r="127" spans="1:1" x14ac:dyDescent="0.3">
      <c r="A127" s="59" t="s">
        <v>89</v>
      </c>
    </row>
    <row r="128" spans="1:1" x14ac:dyDescent="0.3">
      <c r="A128" s="59" t="s">
        <v>90</v>
      </c>
    </row>
    <row r="129" spans="1:1" x14ac:dyDescent="0.3">
      <c r="A129" s="59" t="s">
        <v>30</v>
      </c>
    </row>
    <row r="130" spans="1:1" x14ac:dyDescent="0.3">
      <c r="A130" s="59" t="s">
        <v>91</v>
      </c>
    </row>
    <row r="131" spans="1:1" x14ac:dyDescent="0.3">
      <c r="A131" s="62" t="s">
        <v>525</v>
      </c>
    </row>
    <row r="132" spans="1:1" x14ac:dyDescent="0.3">
      <c r="A132" s="59" t="s">
        <v>92</v>
      </c>
    </row>
    <row r="133" spans="1:1" x14ac:dyDescent="0.3">
      <c r="A133" s="59" t="s">
        <v>93</v>
      </c>
    </row>
    <row r="134" spans="1:1" x14ac:dyDescent="0.3">
      <c r="A134" s="59" t="s">
        <v>94</v>
      </c>
    </row>
    <row r="135" spans="1:1" x14ac:dyDescent="0.3">
      <c r="A135" s="59" t="s">
        <v>95</v>
      </c>
    </row>
    <row r="136" spans="1:1" x14ac:dyDescent="0.3">
      <c r="A136" s="59" t="s">
        <v>96</v>
      </c>
    </row>
    <row r="137" spans="1:1" x14ac:dyDescent="0.3">
      <c r="A137" s="59" t="s">
        <v>97</v>
      </c>
    </row>
    <row r="138" spans="1:1" x14ac:dyDescent="0.3">
      <c r="A138" s="59" t="s">
        <v>91</v>
      </c>
    </row>
    <row r="139" spans="1:1" x14ac:dyDescent="0.3">
      <c r="A139" s="59" t="s">
        <v>92</v>
      </c>
    </row>
    <row r="140" spans="1:1" x14ac:dyDescent="0.3">
      <c r="A140" s="59" t="s">
        <v>98</v>
      </c>
    </row>
    <row r="141" spans="1:1" x14ac:dyDescent="0.3">
      <c r="A141" s="62" t="s">
        <v>412</v>
      </c>
    </row>
    <row r="142" spans="1:1" x14ac:dyDescent="0.3">
      <c r="A142" s="62" t="s">
        <v>413</v>
      </c>
    </row>
    <row r="143" spans="1:1" x14ac:dyDescent="0.3">
      <c r="A143" s="62" t="s">
        <v>92</v>
      </c>
    </row>
    <row r="144" spans="1:1" x14ac:dyDescent="0.3">
      <c r="A144" s="62" t="s">
        <v>414</v>
      </c>
    </row>
    <row r="145" spans="1:1" x14ac:dyDescent="0.3">
      <c r="A145" s="62" t="s">
        <v>526</v>
      </c>
    </row>
    <row r="146" spans="1:1" x14ac:dyDescent="0.3">
      <c r="A146" s="59" t="s">
        <v>94</v>
      </c>
    </row>
    <row r="147" spans="1:1" x14ac:dyDescent="0.3">
      <c r="A147" s="59" t="s">
        <v>99</v>
      </c>
    </row>
    <row r="148" spans="1:1" x14ac:dyDescent="0.3">
      <c r="A148" s="59" t="s">
        <v>100</v>
      </c>
    </row>
    <row r="149" spans="1:1" x14ac:dyDescent="0.3">
      <c r="A149" s="59" t="s">
        <v>101</v>
      </c>
    </row>
    <row r="150" spans="1:1" x14ac:dyDescent="0.3">
      <c r="A150" s="59" t="s">
        <v>102</v>
      </c>
    </row>
    <row r="151" spans="1:1" x14ac:dyDescent="0.3">
      <c r="A151" s="59" t="s">
        <v>103</v>
      </c>
    </row>
    <row r="152" spans="1:1" x14ac:dyDescent="0.3">
      <c r="A152" s="59" t="s">
        <v>104</v>
      </c>
    </row>
    <row r="153" spans="1:1" x14ac:dyDescent="0.3">
      <c r="A153" s="59" t="s">
        <v>105</v>
      </c>
    </row>
    <row r="154" spans="1:1" x14ac:dyDescent="0.3">
      <c r="A154" s="59" t="s">
        <v>106</v>
      </c>
    </row>
    <row r="155" spans="1:1" x14ac:dyDescent="0.3">
      <c r="A155" s="59" t="s">
        <v>72</v>
      </c>
    </row>
    <row r="156" spans="1:1" x14ac:dyDescent="0.3">
      <c r="A156" s="59" t="s">
        <v>107</v>
      </c>
    </row>
    <row r="157" spans="1:1" x14ac:dyDescent="0.3">
      <c r="A157" s="59" t="s">
        <v>108</v>
      </c>
    </row>
    <row r="158" spans="1:1" x14ac:dyDescent="0.3">
      <c r="A158" s="59" t="s">
        <v>109</v>
      </c>
    </row>
    <row r="159" spans="1:1" x14ac:dyDescent="0.3">
      <c r="A159" s="59" t="s">
        <v>110</v>
      </c>
    </row>
    <row r="160" spans="1:1" x14ac:dyDescent="0.3">
      <c r="A160" s="59" t="s">
        <v>111</v>
      </c>
    </row>
    <row r="162" spans="1:1" x14ac:dyDescent="0.3">
      <c r="A162" s="59" t="s">
        <v>83</v>
      </c>
    </row>
    <row r="163" spans="1:1" x14ac:dyDescent="0.3">
      <c r="A163" s="59" t="s">
        <v>112</v>
      </c>
    </row>
    <row r="164" spans="1:1" x14ac:dyDescent="0.3">
      <c r="A164" s="59" t="s">
        <v>83</v>
      </c>
    </row>
    <row r="165" spans="1:1" x14ac:dyDescent="0.3">
      <c r="A165" s="59" t="s">
        <v>113</v>
      </c>
    </row>
    <row r="166" spans="1:1" x14ac:dyDescent="0.3">
      <c r="A166" s="59" t="s">
        <v>114</v>
      </c>
    </row>
    <row r="167" spans="1:1" x14ac:dyDescent="0.3">
      <c r="A167" s="59" t="s">
        <v>115</v>
      </c>
    </row>
    <row r="168" spans="1:1" x14ac:dyDescent="0.3">
      <c r="A168" s="62" t="s">
        <v>527</v>
      </c>
    </row>
    <row r="169" spans="1:1" x14ac:dyDescent="0.3">
      <c r="A169" s="62" t="s">
        <v>528</v>
      </c>
    </row>
    <row r="170" spans="1:1" x14ac:dyDescent="0.3">
      <c r="A170" s="59" t="s">
        <v>116</v>
      </c>
    </row>
    <row r="171" spans="1:1" x14ac:dyDescent="0.3">
      <c r="A171" s="59" t="s">
        <v>117</v>
      </c>
    </row>
    <row r="172" spans="1:1" x14ac:dyDescent="0.3">
      <c r="A172" s="59" t="s">
        <v>118</v>
      </c>
    </row>
    <row r="173" spans="1:1" x14ac:dyDescent="0.3">
      <c r="A173" s="59" t="s">
        <v>119</v>
      </c>
    </row>
    <row r="174" spans="1:1" x14ac:dyDescent="0.3">
      <c r="A174" s="59" t="s">
        <v>120</v>
      </c>
    </row>
    <row r="175" spans="1:1" x14ac:dyDescent="0.3">
      <c r="A175" s="59" t="s">
        <v>121</v>
      </c>
    </row>
    <row r="177" spans="1:1" x14ac:dyDescent="0.3">
      <c r="A177" s="59" t="s">
        <v>122</v>
      </c>
    </row>
    <row r="178" spans="1:1" x14ac:dyDescent="0.3">
      <c r="A178" s="59" t="s">
        <v>123</v>
      </c>
    </row>
    <row r="180" spans="1:1" x14ac:dyDescent="0.3">
      <c r="A180" s="59" t="s">
        <v>124</v>
      </c>
    </row>
    <row r="181" spans="1:1" x14ac:dyDescent="0.3">
      <c r="A181" s="59" t="s">
        <v>125</v>
      </c>
    </row>
    <row r="182" spans="1:1" x14ac:dyDescent="0.3">
      <c r="A182" s="59" t="s">
        <v>126</v>
      </c>
    </row>
    <row r="183" spans="1:1" x14ac:dyDescent="0.3">
      <c r="A183" s="59" t="s">
        <v>108</v>
      </c>
    </row>
    <row r="184" spans="1:1" x14ac:dyDescent="0.3">
      <c r="A184" s="59" t="s">
        <v>127</v>
      </c>
    </row>
    <row r="185" spans="1:1" x14ac:dyDescent="0.3">
      <c r="A185" s="59" t="s">
        <v>128</v>
      </c>
    </row>
    <row r="186" spans="1:1" x14ac:dyDescent="0.3">
      <c r="A186" s="59" t="s">
        <v>129</v>
      </c>
    </row>
    <row r="187" spans="1:1" x14ac:dyDescent="0.3">
      <c r="A187" s="59" t="s">
        <v>130</v>
      </c>
    </row>
    <row r="188" spans="1:1" x14ac:dyDescent="0.3">
      <c r="A188" s="59" t="s">
        <v>129</v>
      </c>
    </row>
    <row r="189" spans="1:1" x14ac:dyDescent="0.3">
      <c r="A189" s="59" t="s">
        <v>131</v>
      </c>
    </row>
    <row r="190" spans="1:1" x14ac:dyDescent="0.3">
      <c r="A190" s="59" t="s">
        <v>124</v>
      </c>
    </row>
    <row r="191" spans="1:1" x14ac:dyDescent="0.3">
      <c r="A191" s="59" t="s">
        <v>132</v>
      </c>
    </row>
    <row r="192" spans="1:1" x14ac:dyDescent="0.3">
      <c r="A192" s="59" t="s">
        <v>133</v>
      </c>
    </row>
    <row r="193" spans="1:1" x14ac:dyDescent="0.3">
      <c r="A193" s="59" t="s">
        <v>134</v>
      </c>
    </row>
    <row r="194" spans="1:1" x14ac:dyDescent="0.3">
      <c r="A194" s="59" t="s">
        <v>135</v>
      </c>
    </row>
    <row r="195" spans="1:1" x14ac:dyDescent="0.3">
      <c r="A195" s="59" t="s">
        <v>136</v>
      </c>
    </row>
    <row r="196" spans="1:1" x14ac:dyDescent="0.3">
      <c r="A196" s="59" t="s">
        <v>137</v>
      </c>
    </row>
    <row r="197" spans="1:1" x14ac:dyDescent="0.3">
      <c r="A197" s="59" t="s">
        <v>529</v>
      </c>
    </row>
    <row r="198" spans="1:1" x14ac:dyDescent="0.3">
      <c r="A198" s="62" t="s">
        <v>420</v>
      </c>
    </row>
    <row r="199" spans="1:1" x14ac:dyDescent="0.3">
      <c r="A199" s="62" t="s">
        <v>421</v>
      </c>
    </row>
    <row r="200" spans="1:1" x14ac:dyDescent="0.3">
      <c r="A200" s="62" t="s">
        <v>422</v>
      </c>
    </row>
    <row r="201" spans="1:1" x14ac:dyDescent="0.3">
      <c r="A201" s="62" t="s">
        <v>423</v>
      </c>
    </row>
    <row r="202" spans="1:1" x14ac:dyDescent="0.3">
      <c r="A202" s="62" t="s">
        <v>424</v>
      </c>
    </row>
    <row r="203" spans="1:1" x14ac:dyDescent="0.3">
      <c r="A203" s="62" t="s">
        <v>425</v>
      </c>
    </row>
    <row r="204" spans="1:1" x14ac:dyDescent="0.3">
      <c r="A204" s="62" t="s">
        <v>426</v>
      </c>
    </row>
    <row r="205" spans="1:1" x14ac:dyDescent="0.3">
      <c r="A205" s="62" t="s">
        <v>427</v>
      </c>
    </row>
    <row r="206" spans="1:1" x14ac:dyDescent="0.3">
      <c r="A206" s="62" t="s">
        <v>428</v>
      </c>
    </row>
    <row r="207" spans="1:1" x14ac:dyDescent="0.3">
      <c r="A207" s="62" t="s">
        <v>429</v>
      </c>
    </row>
    <row r="208" spans="1:1" x14ac:dyDescent="0.3">
      <c r="A208" s="62" t="s">
        <v>430</v>
      </c>
    </row>
    <row r="209" spans="1:1" x14ac:dyDescent="0.3">
      <c r="A209" s="62" t="s">
        <v>431</v>
      </c>
    </row>
    <row r="210" spans="1:1" x14ac:dyDescent="0.3">
      <c r="A210" s="62" t="s">
        <v>432</v>
      </c>
    </row>
    <row r="211" spans="1:1" x14ac:dyDescent="0.3">
      <c r="A211" s="62" t="s">
        <v>433</v>
      </c>
    </row>
    <row r="212" spans="1:1" x14ac:dyDescent="0.3">
      <c r="A212" s="62" t="s">
        <v>434</v>
      </c>
    </row>
    <row r="213" spans="1:1" x14ac:dyDescent="0.3">
      <c r="A213" s="62" t="s">
        <v>435</v>
      </c>
    </row>
    <row r="214" spans="1:1" x14ac:dyDescent="0.3">
      <c r="A214" s="62" t="s">
        <v>436</v>
      </c>
    </row>
    <row r="215" spans="1:1" x14ac:dyDescent="0.3">
      <c r="A215" s="62" t="s">
        <v>437</v>
      </c>
    </row>
    <row r="216" spans="1:1" x14ac:dyDescent="0.3">
      <c r="A216" s="62" t="s">
        <v>438</v>
      </c>
    </row>
    <row r="217" spans="1:1" x14ac:dyDescent="0.3">
      <c r="A217" s="62" t="s">
        <v>439</v>
      </c>
    </row>
    <row r="218" spans="1:1" x14ac:dyDescent="0.3">
      <c r="A218" s="62" t="s">
        <v>440</v>
      </c>
    </row>
    <row r="219" spans="1:1" x14ac:dyDescent="0.3">
      <c r="A219" s="62" t="s">
        <v>441</v>
      </c>
    </row>
    <row r="220" spans="1:1" x14ac:dyDescent="0.3">
      <c r="A220" s="62" t="s">
        <v>530</v>
      </c>
    </row>
    <row r="221" spans="1:1" x14ac:dyDescent="0.3">
      <c r="A221" s="59" t="s">
        <v>139</v>
      </c>
    </row>
    <row r="222" spans="1:1" x14ac:dyDescent="0.3">
      <c r="A222" s="59" t="s">
        <v>107</v>
      </c>
    </row>
    <row r="223" spans="1:1" x14ac:dyDescent="0.3">
      <c r="A223" s="59" t="s">
        <v>108</v>
      </c>
    </row>
    <row r="224" spans="1:1" x14ac:dyDescent="0.3">
      <c r="A224" s="59" t="s">
        <v>127</v>
      </c>
    </row>
    <row r="225" spans="1:1" x14ac:dyDescent="0.3">
      <c r="A225" s="59" t="s">
        <v>128</v>
      </c>
    </row>
    <row r="226" spans="1:1" x14ac:dyDescent="0.3">
      <c r="A226" s="59" t="s">
        <v>140</v>
      </c>
    </row>
    <row r="227" spans="1:1" x14ac:dyDescent="0.3">
      <c r="A227" s="59" t="s">
        <v>141</v>
      </c>
    </row>
    <row r="228" spans="1:1" x14ac:dyDescent="0.3">
      <c r="A228" s="59" t="s">
        <v>142</v>
      </c>
    </row>
    <row r="229" spans="1:1" x14ac:dyDescent="0.3">
      <c r="A229" s="59" t="s">
        <v>143</v>
      </c>
    </row>
    <row r="230" spans="1:1" x14ac:dyDescent="0.3">
      <c r="A230" s="59" t="s">
        <v>83</v>
      </c>
    </row>
    <row r="231" spans="1:1" x14ac:dyDescent="0.3">
      <c r="A231" s="59" t="s">
        <v>144</v>
      </c>
    </row>
    <row r="232" spans="1:1" x14ac:dyDescent="0.3">
      <c r="A232" s="59" t="s">
        <v>83</v>
      </c>
    </row>
    <row r="233" spans="1:1" x14ac:dyDescent="0.3">
      <c r="A233" s="59" t="s">
        <v>145</v>
      </c>
    </row>
    <row r="234" spans="1:1" x14ac:dyDescent="0.3">
      <c r="A234" s="59" t="s">
        <v>146</v>
      </c>
    </row>
    <row r="235" spans="1:1" x14ac:dyDescent="0.3">
      <c r="A235" s="59" t="s">
        <v>120</v>
      </c>
    </row>
    <row r="236" spans="1:1" x14ac:dyDescent="0.3">
      <c r="A236" s="59" t="s">
        <v>147</v>
      </c>
    </row>
    <row r="237" spans="1:1" x14ac:dyDescent="0.3">
      <c r="A237" s="59" t="s">
        <v>148</v>
      </c>
    </row>
    <row r="238" spans="1:1" x14ac:dyDescent="0.3">
      <c r="A238" s="59" t="s">
        <v>149</v>
      </c>
    </row>
    <row r="239" spans="1:1" x14ac:dyDescent="0.3">
      <c r="A239" s="59" t="s">
        <v>150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63"/>
  <sheetViews>
    <sheetView workbookViewId="0">
      <selection activeCell="A210" sqref="A210"/>
    </sheetView>
  </sheetViews>
  <sheetFormatPr defaultColWidth="11.19921875" defaultRowHeight="15.6" x14ac:dyDescent="0.3"/>
  <cols>
    <col min="1" max="1" width="151" bestFit="1" customWidth="1"/>
  </cols>
  <sheetData>
    <row r="1" spans="1:1" x14ac:dyDescent="0.3">
      <c r="A1" s="37" t="s">
        <v>372</v>
      </c>
    </row>
    <row r="2" spans="1:1" x14ac:dyDescent="0.3">
      <c r="A2" s="37" t="s">
        <v>373</v>
      </c>
    </row>
    <row r="5" spans="1:1" x14ac:dyDescent="0.3">
      <c r="A5" s="59" t="s">
        <v>531</v>
      </c>
    </row>
    <row r="6" spans="1:1" x14ac:dyDescent="0.3">
      <c r="A6" s="59"/>
    </row>
    <row r="7" spans="1:1" x14ac:dyDescent="0.3">
      <c r="A7" s="59" t="s">
        <v>317</v>
      </c>
    </row>
    <row r="8" spans="1:1" x14ac:dyDescent="0.3">
      <c r="A8" s="59" t="s">
        <v>318</v>
      </c>
    </row>
    <row r="9" spans="1:1" x14ac:dyDescent="0.3">
      <c r="A9" s="59" t="s">
        <v>319</v>
      </c>
    </row>
    <row r="10" spans="1:1" x14ac:dyDescent="0.3">
      <c r="A10" s="59" t="s">
        <v>320</v>
      </c>
    </row>
    <row r="11" spans="1:1" x14ac:dyDescent="0.3">
      <c r="A11" s="59" t="s">
        <v>321</v>
      </c>
    </row>
    <row r="12" spans="1:1" x14ac:dyDescent="0.3">
      <c r="A12" s="59" t="s">
        <v>322</v>
      </c>
    </row>
    <row r="13" spans="1:1" x14ac:dyDescent="0.3">
      <c r="A13" s="59" t="s">
        <v>200</v>
      </c>
    </row>
    <row r="14" spans="1:1" x14ac:dyDescent="0.3">
      <c r="A14" s="59" t="s">
        <v>323</v>
      </c>
    </row>
    <row r="15" spans="1:1" x14ac:dyDescent="0.3">
      <c r="A15" s="59" t="s">
        <v>532</v>
      </c>
    </row>
    <row r="16" spans="1:1" x14ac:dyDescent="0.3">
      <c r="A16" s="59" t="s">
        <v>393</v>
      </c>
    </row>
    <row r="17" spans="1:1" x14ac:dyDescent="0.3">
      <c r="A17" s="59" t="s">
        <v>496</v>
      </c>
    </row>
    <row r="18" spans="1:1" x14ac:dyDescent="0.3">
      <c r="A18" s="59" t="s">
        <v>497</v>
      </c>
    </row>
    <row r="19" spans="1:1" x14ac:dyDescent="0.3">
      <c r="A19" s="59" t="s">
        <v>154</v>
      </c>
    </row>
    <row r="20" spans="1:1" x14ac:dyDescent="0.3">
      <c r="A20" s="59" t="s">
        <v>40</v>
      </c>
    </row>
    <row r="21" spans="1:1" x14ac:dyDescent="0.3">
      <c r="A21" s="59" t="s">
        <v>41</v>
      </c>
    </row>
    <row r="22" spans="1:1" x14ac:dyDescent="0.3">
      <c r="A22" s="59" t="s">
        <v>42</v>
      </c>
    </row>
    <row r="23" spans="1:1" x14ac:dyDescent="0.3">
      <c r="A23" s="59"/>
    </row>
    <row r="24" spans="1:1" x14ac:dyDescent="0.3">
      <c r="A24" s="59" t="s">
        <v>396</v>
      </c>
    </row>
    <row r="25" spans="1:1" x14ac:dyDescent="0.3">
      <c r="A25" s="59" t="s">
        <v>533</v>
      </c>
    </row>
    <row r="26" spans="1:1" x14ac:dyDescent="0.3">
      <c r="A26" s="59" t="s">
        <v>398</v>
      </c>
    </row>
    <row r="27" spans="1:1" x14ac:dyDescent="0.3">
      <c r="A27" s="59" t="s">
        <v>399</v>
      </c>
    </row>
    <row r="28" spans="1:1" x14ac:dyDescent="0.3">
      <c r="A28" s="59" t="s">
        <v>400</v>
      </c>
    </row>
    <row r="29" spans="1:1" x14ac:dyDescent="0.3">
      <c r="A29" s="59"/>
    </row>
    <row r="30" spans="1:1" x14ac:dyDescent="0.3">
      <c r="A30" s="59" t="s">
        <v>324</v>
      </c>
    </row>
    <row r="31" spans="1:1" x14ac:dyDescent="0.3">
      <c r="A31" s="59" t="s">
        <v>325</v>
      </c>
    </row>
    <row r="32" spans="1:1" x14ac:dyDescent="0.3">
      <c r="A32" s="59" t="s">
        <v>326</v>
      </c>
    </row>
    <row r="33" spans="1:1" x14ac:dyDescent="0.3">
      <c r="A33" s="59" t="s">
        <v>327</v>
      </c>
    </row>
    <row r="34" spans="1:1" x14ac:dyDescent="0.3">
      <c r="A34" s="59" t="s">
        <v>328</v>
      </c>
    </row>
    <row r="35" spans="1:1" x14ac:dyDescent="0.3">
      <c r="A35" s="59" t="s">
        <v>329</v>
      </c>
    </row>
    <row r="36" spans="1:1" x14ac:dyDescent="0.3">
      <c r="A36" s="59"/>
    </row>
    <row r="37" spans="1:1" x14ac:dyDescent="0.3">
      <c r="A37" s="60" t="s">
        <v>401</v>
      </c>
    </row>
    <row r="38" spans="1:1" x14ac:dyDescent="0.3">
      <c r="A38" s="59" t="s">
        <v>402</v>
      </c>
    </row>
    <row r="39" spans="1:1" x14ac:dyDescent="0.3">
      <c r="A39" s="59" t="s">
        <v>403</v>
      </c>
    </row>
    <row r="40" spans="1:1" x14ac:dyDescent="0.3">
      <c r="A40" s="59"/>
    </row>
    <row r="41" spans="1:1" x14ac:dyDescent="0.3">
      <c r="A41" s="59" t="s">
        <v>404</v>
      </c>
    </row>
    <row r="42" spans="1:1" x14ac:dyDescent="0.3">
      <c r="A42" s="59" t="s">
        <v>405</v>
      </c>
    </row>
    <row r="43" spans="1:1" x14ac:dyDescent="0.3">
      <c r="A43" s="59" t="s">
        <v>474</v>
      </c>
    </row>
    <row r="44" spans="1:1" x14ac:dyDescent="0.3">
      <c r="A44" s="59"/>
    </row>
    <row r="45" spans="1:1" x14ac:dyDescent="0.3">
      <c r="A45" s="59" t="s">
        <v>43</v>
      </c>
    </row>
    <row r="46" spans="1:1" x14ac:dyDescent="0.3">
      <c r="A46" s="59" t="s">
        <v>44</v>
      </c>
    </row>
    <row r="47" spans="1:1" x14ac:dyDescent="0.3">
      <c r="A47" s="59" t="s">
        <v>45</v>
      </c>
    </row>
    <row r="48" spans="1:1" x14ac:dyDescent="0.3">
      <c r="A48" s="59" t="s">
        <v>46</v>
      </c>
    </row>
    <row r="49" spans="1:1" x14ac:dyDescent="0.3">
      <c r="A49" s="59" t="s">
        <v>47</v>
      </c>
    </row>
    <row r="50" spans="1:1" x14ac:dyDescent="0.3">
      <c r="A50" s="59" t="s">
        <v>48</v>
      </c>
    </row>
    <row r="51" spans="1:1" x14ac:dyDescent="0.3">
      <c r="A51" s="59" t="s">
        <v>49</v>
      </c>
    </row>
    <row r="52" spans="1:1" x14ac:dyDescent="0.3">
      <c r="A52" s="59"/>
    </row>
    <row r="53" spans="1:1" x14ac:dyDescent="0.3">
      <c r="A53" s="38" t="s">
        <v>50</v>
      </c>
    </row>
    <row r="54" spans="1:1" x14ac:dyDescent="0.3">
      <c r="A54" s="38" t="s">
        <v>360</v>
      </c>
    </row>
    <row r="55" spans="1:1" x14ac:dyDescent="0.3">
      <c r="A55" s="38" t="s">
        <v>331</v>
      </c>
    </row>
    <row r="56" spans="1:1" x14ac:dyDescent="0.3">
      <c r="A56" s="38" t="s">
        <v>332</v>
      </c>
    </row>
    <row r="57" spans="1:1" x14ac:dyDescent="0.3">
      <c r="A57" s="38" t="s">
        <v>333</v>
      </c>
    </row>
    <row r="58" spans="1:1" x14ac:dyDescent="0.3">
      <c r="A58" s="38" t="s">
        <v>334</v>
      </c>
    </row>
    <row r="59" spans="1:1" x14ac:dyDescent="0.3">
      <c r="A59" s="38" t="s">
        <v>335</v>
      </c>
    </row>
    <row r="60" spans="1:1" x14ac:dyDescent="0.3">
      <c r="A60" s="38" t="s">
        <v>209</v>
      </c>
    </row>
    <row r="61" spans="1:1" x14ac:dyDescent="0.3">
      <c r="A61" s="38" t="s">
        <v>52</v>
      </c>
    </row>
    <row r="62" spans="1:1" x14ac:dyDescent="0.3">
      <c r="A62" s="38" t="s">
        <v>210</v>
      </c>
    </row>
    <row r="63" spans="1:1" x14ac:dyDescent="0.3">
      <c r="A63" s="38" t="s">
        <v>211</v>
      </c>
    </row>
    <row r="64" spans="1:1" x14ac:dyDescent="0.3">
      <c r="A64" s="38" t="s">
        <v>336</v>
      </c>
    </row>
    <row r="65" spans="1:1" x14ac:dyDescent="0.3">
      <c r="A65" s="38" t="s">
        <v>213</v>
      </c>
    </row>
    <row r="66" spans="1:1" x14ac:dyDescent="0.3">
      <c r="A66" s="38" t="s">
        <v>214</v>
      </c>
    </row>
    <row r="67" spans="1:1" x14ac:dyDescent="0.3">
      <c r="A67" s="38" t="s">
        <v>215</v>
      </c>
    </row>
    <row r="68" spans="1:1" x14ac:dyDescent="0.3">
      <c r="A68" s="38" t="s">
        <v>337</v>
      </c>
    </row>
    <row r="69" spans="1:1" x14ac:dyDescent="0.3">
      <c r="A69" s="38" t="s">
        <v>338</v>
      </c>
    </row>
    <row r="70" spans="1:1" x14ac:dyDescent="0.3">
      <c r="A70" s="38" t="s">
        <v>219</v>
      </c>
    </row>
    <row r="71" spans="1:1" x14ac:dyDescent="0.3">
      <c r="A71" s="38" t="s">
        <v>31</v>
      </c>
    </row>
    <row r="72" spans="1:1" x14ac:dyDescent="0.3">
      <c r="A72" s="38" t="s">
        <v>32</v>
      </c>
    </row>
    <row r="73" spans="1:1" x14ac:dyDescent="0.3">
      <c r="A73" s="38" t="s">
        <v>220</v>
      </c>
    </row>
    <row r="74" spans="1:1" x14ac:dyDescent="0.3">
      <c r="A74" s="38" t="s">
        <v>221</v>
      </c>
    </row>
    <row r="75" spans="1:1" x14ac:dyDescent="0.3">
      <c r="A75" s="38" t="s">
        <v>222</v>
      </c>
    </row>
    <row r="76" spans="1:1" x14ac:dyDescent="0.3">
      <c r="A76" s="38" t="s">
        <v>339</v>
      </c>
    </row>
    <row r="77" spans="1:1" x14ac:dyDescent="0.3">
      <c r="A77" s="38" t="s">
        <v>224</v>
      </c>
    </row>
    <row r="78" spans="1:1" x14ac:dyDescent="0.3">
      <c r="A78" s="38" t="s">
        <v>33</v>
      </c>
    </row>
    <row r="79" spans="1:1" x14ac:dyDescent="0.3">
      <c r="A79" s="38" t="s">
        <v>34</v>
      </c>
    </row>
    <row r="80" spans="1:1" x14ac:dyDescent="0.3">
      <c r="A80" s="38" t="s">
        <v>225</v>
      </c>
    </row>
    <row r="81" spans="1:1" x14ac:dyDescent="0.3">
      <c r="A81" s="38" t="s">
        <v>340</v>
      </c>
    </row>
    <row r="82" spans="1:1" x14ac:dyDescent="0.3">
      <c r="A82" s="38" t="s">
        <v>227</v>
      </c>
    </row>
    <row r="83" spans="1:1" x14ac:dyDescent="0.3">
      <c r="A83" s="38" t="s">
        <v>341</v>
      </c>
    </row>
    <row r="84" spans="1:1" x14ac:dyDescent="0.3">
      <c r="A84" s="38" t="s">
        <v>342</v>
      </c>
    </row>
    <row r="85" spans="1:1" x14ac:dyDescent="0.3">
      <c r="A85" s="38" t="s">
        <v>35</v>
      </c>
    </row>
    <row r="86" spans="1:1" x14ac:dyDescent="0.3">
      <c r="A86" s="38" t="s">
        <v>36</v>
      </c>
    </row>
    <row r="87" spans="1:1" x14ac:dyDescent="0.3">
      <c r="A87" s="38" t="s">
        <v>230</v>
      </c>
    </row>
    <row r="88" spans="1:1" x14ac:dyDescent="0.3">
      <c r="A88" s="38" t="s">
        <v>231</v>
      </c>
    </row>
    <row r="89" spans="1:1" x14ac:dyDescent="0.3">
      <c r="A89" s="38" t="s">
        <v>361</v>
      </c>
    </row>
    <row r="90" spans="1:1" x14ac:dyDescent="0.3">
      <c r="A90" s="38" t="s">
        <v>362</v>
      </c>
    </row>
    <row r="91" spans="1:1" x14ac:dyDescent="0.3">
      <c r="A91" s="38" t="s">
        <v>363</v>
      </c>
    </row>
    <row r="92" spans="1:1" x14ac:dyDescent="0.3">
      <c r="A92" s="38" t="s">
        <v>364</v>
      </c>
    </row>
    <row r="93" spans="1:1" x14ac:dyDescent="0.3">
      <c r="A93" s="38" t="s">
        <v>365</v>
      </c>
    </row>
    <row r="94" spans="1:1" x14ac:dyDescent="0.3">
      <c r="A94" s="38" t="s">
        <v>366</v>
      </c>
    </row>
    <row r="95" spans="1:1" x14ac:dyDescent="0.3">
      <c r="A95" s="38" t="s">
        <v>501</v>
      </c>
    </row>
    <row r="96" spans="1:1" x14ac:dyDescent="0.3">
      <c r="A96" s="38" t="s">
        <v>502</v>
      </c>
    </row>
    <row r="97" spans="1:1" x14ac:dyDescent="0.3">
      <c r="A97" s="38" t="s">
        <v>503</v>
      </c>
    </row>
    <row r="98" spans="1:1" x14ac:dyDescent="0.3">
      <c r="A98" s="38" t="s">
        <v>504</v>
      </c>
    </row>
    <row r="99" spans="1:1" x14ac:dyDescent="0.3">
      <c r="A99" s="38" t="s">
        <v>505</v>
      </c>
    </row>
    <row r="100" spans="1:1" x14ac:dyDescent="0.3">
      <c r="A100" s="38" t="s">
        <v>506</v>
      </c>
    </row>
    <row r="101" spans="1:1" x14ac:dyDescent="0.3">
      <c r="A101" s="38" t="s">
        <v>507</v>
      </c>
    </row>
    <row r="102" spans="1:1" x14ac:dyDescent="0.3">
      <c r="A102" s="38" t="s">
        <v>508</v>
      </c>
    </row>
    <row r="103" spans="1:1" x14ac:dyDescent="0.3">
      <c r="A103" s="38" t="s">
        <v>509</v>
      </c>
    </row>
    <row r="104" spans="1:1" x14ac:dyDescent="0.3">
      <c r="A104" s="38" t="s">
        <v>510</v>
      </c>
    </row>
    <row r="105" spans="1:1" x14ac:dyDescent="0.3">
      <c r="A105" s="38" t="s">
        <v>511</v>
      </c>
    </row>
    <row r="106" spans="1:1" x14ac:dyDescent="0.3">
      <c r="A106" s="38" t="s">
        <v>512</v>
      </c>
    </row>
    <row r="107" spans="1:1" x14ac:dyDescent="0.3">
      <c r="A107" s="38" t="s">
        <v>513</v>
      </c>
    </row>
    <row r="108" spans="1:1" x14ac:dyDescent="0.3">
      <c r="A108" s="38" t="s">
        <v>514</v>
      </c>
    </row>
    <row r="109" spans="1:1" x14ac:dyDescent="0.3">
      <c r="A109" s="38" t="s">
        <v>515</v>
      </c>
    </row>
    <row r="110" spans="1:1" x14ac:dyDescent="0.3">
      <c r="A110" s="38" t="s">
        <v>516</v>
      </c>
    </row>
    <row r="111" spans="1:1" x14ac:dyDescent="0.3">
      <c r="A111" s="38" t="s">
        <v>517</v>
      </c>
    </row>
    <row r="112" spans="1:1" x14ac:dyDescent="0.3">
      <c r="A112" s="38" t="s">
        <v>518</v>
      </c>
    </row>
    <row r="113" spans="1:1" x14ac:dyDescent="0.3">
      <c r="A113" s="38" t="s">
        <v>519</v>
      </c>
    </row>
    <row r="114" spans="1:1" x14ac:dyDescent="0.3">
      <c r="A114" s="38" t="s">
        <v>520</v>
      </c>
    </row>
    <row r="115" spans="1:1" x14ac:dyDescent="0.3">
      <c r="A115" s="38" t="s">
        <v>521</v>
      </c>
    </row>
    <row r="116" spans="1:1" x14ac:dyDescent="0.3">
      <c r="A116" s="38" t="s">
        <v>367</v>
      </c>
    </row>
    <row r="117" spans="1:1" x14ac:dyDescent="0.3">
      <c r="A117" s="38" t="s">
        <v>368</v>
      </c>
    </row>
    <row r="118" spans="1:1" x14ac:dyDescent="0.3">
      <c r="A118" s="38" t="s">
        <v>369</v>
      </c>
    </row>
    <row r="119" spans="1:1" x14ac:dyDescent="0.3">
      <c r="A119" s="38" t="s">
        <v>370</v>
      </c>
    </row>
    <row r="120" spans="1:1" x14ac:dyDescent="0.3">
      <c r="A120" s="38" t="s">
        <v>37</v>
      </c>
    </row>
    <row r="121" spans="1:1" x14ac:dyDescent="0.3">
      <c r="A121" s="38" t="s">
        <v>38</v>
      </c>
    </row>
    <row r="122" spans="1:1" x14ac:dyDescent="0.3">
      <c r="A122" s="38" t="s">
        <v>371</v>
      </c>
    </row>
    <row r="123" spans="1:1" x14ac:dyDescent="0.3">
      <c r="A123" s="38" t="s">
        <v>39</v>
      </c>
    </row>
    <row r="124" spans="1:1" x14ac:dyDescent="0.3">
      <c r="A124" s="38" t="s">
        <v>232</v>
      </c>
    </row>
    <row r="125" spans="1:1" x14ac:dyDescent="0.3">
      <c r="A125" s="38" t="s">
        <v>345</v>
      </c>
    </row>
    <row r="126" spans="1:1" x14ac:dyDescent="0.3">
      <c r="A126" s="38" t="s">
        <v>346</v>
      </c>
    </row>
    <row r="127" spans="1:1" x14ac:dyDescent="0.3">
      <c r="A127" s="38" t="s">
        <v>347</v>
      </c>
    </row>
    <row r="128" spans="1:1" x14ac:dyDescent="0.3">
      <c r="A128" s="59" t="s">
        <v>73</v>
      </c>
    </row>
    <row r="129" spans="1:1" x14ac:dyDescent="0.3">
      <c r="A129" s="59" t="s">
        <v>74</v>
      </c>
    </row>
    <row r="130" spans="1:1" x14ac:dyDescent="0.3">
      <c r="A130" s="59" t="s">
        <v>75</v>
      </c>
    </row>
    <row r="131" spans="1:1" x14ac:dyDescent="0.3">
      <c r="A131" s="59" t="s">
        <v>76</v>
      </c>
    </row>
    <row r="132" spans="1:1" x14ac:dyDescent="0.3">
      <c r="A132" s="59"/>
    </row>
    <row r="133" spans="1:1" x14ac:dyDescent="0.3">
      <c r="A133" s="59" t="s">
        <v>77</v>
      </c>
    </row>
    <row r="134" spans="1:1" x14ac:dyDescent="0.3">
      <c r="A134" s="59" t="s">
        <v>78</v>
      </c>
    </row>
    <row r="135" spans="1:1" x14ac:dyDescent="0.3">
      <c r="A135" s="59"/>
    </row>
    <row r="136" spans="1:1" x14ac:dyDescent="0.3">
      <c r="A136" s="59"/>
    </row>
    <row r="137" spans="1:1" x14ac:dyDescent="0.3">
      <c r="A137" s="59" t="s">
        <v>79</v>
      </c>
    </row>
    <row r="138" spans="1:1" x14ac:dyDescent="0.3">
      <c r="A138" s="62" t="s">
        <v>534</v>
      </c>
    </row>
    <row r="139" spans="1:1" x14ac:dyDescent="0.3">
      <c r="A139" s="62" t="s">
        <v>524</v>
      </c>
    </row>
    <row r="140" spans="1:1" x14ac:dyDescent="0.3">
      <c r="A140" s="59" t="s">
        <v>80</v>
      </c>
    </row>
    <row r="141" spans="1:1" x14ac:dyDescent="0.3">
      <c r="A141" s="59" t="s">
        <v>81</v>
      </c>
    </row>
    <row r="142" spans="1:1" x14ac:dyDescent="0.3">
      <c r="A142" s="59" t="s">
        <v>82</v>
      </c>
    </row>
    <row r="143" spans="1:1" x14ac:dyDescent="0.3">
      <c r="A143" s="59" t="s">
        <v>83</v>
      </c>
    </row>
    <row r="144" spans="1:1" x14ac:dyDescent="0.3">
      <c r="A144" s="59" t="s">
        <v>84</v>
      </c>
    </row>
    <row r="145" spans="1:1" x14ac:dyDescent="0.3">
      <c r="A145" s="59" t="s">
        <v>83</v>
      </c>
    </row>
    <row r="146" spans="1:1" x14ac:dyDescent="0.3">
      <c r="A146" s="59" t="s">
        <v>85</v>
      </c>
    </row>
    <row r="147" spans="1:1" x14ac:dyDescent="0.3">
      <c r="A147" s="59" t="s">
        <v>86</v>
      </c>
    </row>
    <row r="148" spans="1:1" x14ac:dyDescent="0.3">
      <c r="A148" s="59" t="s">
        <v>87</v>
      </c>
    </row>
    <row r="149" spans="1:1" x14ac:dyDescent="0.3">
      <c r="A149" s="59" t="s">
        <v>83</v>
      </c>
    </row>
    <row r="150" spans="1:1" x14ac:dyDescent="0.3">
      <c r="A150" s="59" t="s">
        <v>88</v>
      </c>
    </row>
    <row r="151" spans="1:1" x14ac:dyDescent="0.3">
      <c r="A151" s="59" t="s">
        <v>89</v>
      </c>
    </row>
    <row r="152" spans="1:1" x14ac:dyDescent="0.3">
      <c r="A152" s="59" t="s">
        <v>90</v>
      </c>
    </row>
    <row r="153" spans="1:1" x14ac:dyDescent="0.3">
      <c r="A153" s="59" t="s">
        <v>30</v>
      </c>
    </row>
    <row r="154" spans="1:1" x14ac:dyDescent="0.3">
      <c r="A154" s="59" t="s">
        <v>91</v>
      </c>
    </row>
    <row r="155" spans="1:1" x14ac:dyDescent="0.3">
      <c r="A155" s="62" t="s">
        <v>525</v>
      </c>
    </row>
    <row r="156" spans="1:1" x14ac:dyDescent="0.3">
      <c r="A156" s="59" t="s">
        <v>92</v>
      </c>
    </row>
    <row r="157" spans="1:1" x14ac:dyDescent="0.3">
      <c r="A157" s="59" t="s">
        <v>93</v>
      </c>
    </row>
    <row r="158" spans="1:1" x14ac:dyDescent="0.3">
      <c r="A158" s="59" t="s">
        <v>94</v>
      </c>
    </row>
    <row r="159" spans="1:1" x14ac:dyDescent="0.3">
      <c r="A159" s="59" t="s">
        <v>95</v>
      </c>
    </row>
    <row r="160" spans="1:1" x14ac:dyDescent="0.3">
      <c r="A160" s="59" t="s">
        <v>96</v>
      </c>
    </row>
    <row r="161" spans="1:1" x14ac:dyDescent="0.3">
      <c r="A161" s="59" t="s">
        <v>97</v>
      </c>
    </row>
    <row r="162" spans="1:1" x14ac:dyDescent="0.3">
      <c r="A162" s="59" t="s">
        <v>91</v>
      </c>
    </row>
    <row r="163" spans="1:1" x14ac:dyDescent="0.3">
      <c r="A163" s="59" t="s">
        <v>92</v>
      </c>
    </row>
    <row r="164" spans="1:1" x14ac:dyDescent="0.3">
      <c r="A164" s="59" t="s">
        <v>98</v>
      </c>
    </row>
    <row r="165" spans="1:1" x14ac:dyDescent="0.3">
      <c r="A165" s="62" t="s">
        <v>412</v>
      </c>
    </row>
    <row r="166" spans="1:1" x14ac:dyDescent="0.3">
      <c r="A166" s="62" t="s">
        <v>413</v>
      </c>
    </row>
    <row r="167" spans="1:1" x14ac:dyDescent="0.3">
      <c r="A167" s="62" t="s">
        <v>92</v>
      </c>
    </row>
    <row r="168" spans="1:1" x14ac:dyDescent="0.3">
      <c r="A168" s="62" t="s">
        <v>414</v>
      </c>
    </row>
    <row r="169" spans="1:1" x14ac:dyDescent="0.3">
      <c r="A169" s="62" t="s">
        <v>535</v>
      </c>
    </row>
    <row r="170" spans="1:1" x14ac:dyDescent="0.3">
      <c r="A170" s="59" t="s">
        <v>94</v>
      </c>
    </row>
    <row r="171" spans="1:1" x14ac:dyDescent="0.3">
      <c r="A171" s="59" t="s">
        <v>99</v>
      </c>
    </row>
    <row r="172" spans="1:1" x14ac:dyDescent="0.3">
      <c r="A172" s="59" t="s">
        <v>100</v>
      </c>
    </row>
    <row r="173" spans="1:1" x14ac:dyDescent="0.3">
      <c r="A173" s="59" t="s">
        <v>101</v>
      </c>
    </row>
    <row r="174" spans="1:1" x14ac:dyDescent="0.3">
      <c r="A174" s="59" t="s">
        <v>102</v>
      </c>
    </row>
    <row r="175" spans="1:1" x14ac:dyDescent="0.3">
      <c r="A175" s="59" t="s">
        <v>103</v>
      </c>
    </row>
    <row r="176" spans="1:1" x14ac:dyDescent="0.3">
      <c r="A176" s="59" t="s">
        <v>104</v>
      </c>
    </row>
    <row r="177" spans="1:1" x14ac:dyDescent="0.3">
      <c r="A177" s="59" t="s">
        <v>105</v>
      </c>
    </row>
    <row r="178" spans="1:1" x14ac:dyDescent="0.3">
      <c r="A178" s="59" t="s">
        <v>106</v>
      </c>
    </row>
    <row r="179" spans="1:1" x14ac:dyDescent="0.3">
      <c r="A179" s="59" t="s">
        <v>72</v>
      </c>
    </row>
    <row r="180" spans="1:1" x14ac:dyDescent="0.3">
      <c r="A180" s="59" t="s">
        <v>107</v>
      </c>
    </row>
    <row r="181" spans="1:1" x14ac:dyDescent="0.3">
      <c r="A181" s="59" t="s">
        <v>108</v>
      </c>
    </row>
    <row r="182" spans="1:1" x14ac:dyDescent="0.3">
      <c r="A182" s="59" t="s">
        <v>109</v>
      </c>
    </row>
    <row r="183" spans="1:1" x14ac:dyDescent="0.3">
      <c r="A183" s="59" t="s">
        <v>110</v>
      </c>
    </row>
    <row r="184" spans="1:1" x14ac:dyDescent="0.3">
      <c r="A184" s="59" t="s">
        <v>111</v>
      </c>
    </row>
    <row r="185" spans="1:1" x14ac:dyDescent="0.3">
      <c r="A185" s="59"/>
    </row>
    <row r="186" spans="1:1" x14ac:dyDescent="0.3">
      <c r="A186" s="59" t="s">
        <v>83</v>
      </c>
    </row>
    <row r="187" spans="1:1" x14ac:dyDescent="0.3">
      <c r="A187" s="59" t="s">
        <v>112</v>
      </c>
    </row>
    <row r="188" spans="1:1" x14ac:dyDescent="0.3">
      <c r="A188" s="59" t="s">
        <v>83</v>
      </c>
    </row>
    <row r="189" spans="1:1" x14ac:dyDescent="0.3">
      <c r="A189" s="59" t="s">
        <v>113</v>
      </c>
    </row>
    <row r="190" spans="1:1" x14ac:dyDescent="0.3">
      <c r="A190" s="59" t="s">
        <v>114</v>
      </c>
    </row>
    <row r="191" spans="1:1" x14ac:dyDescent="0.3">
      <c r="A191" s="59" t="s">
        <v>115</v>
      </c>
    </row>
    <row r="192" spans="1:1" x14ac:dyDescent="0.3">
      <c r="A192" s="62" t="s">
        <v>536</v>
      </c>
    </row>
    <row r="193" spans="1:1" x14ac:dyDescent="0.3">
      <c r="A193" s="62" t="s">
        <v>528</v>
      </c>
    </row>
    <row r="194" spans="1:1" x14ac:dyDescent="0.3">
      <c r="A194" s="59" t="s">
        <v>116</v>
      </c>
    </row>
    <row r="195" spans="1:1" x14ac:dyDescent="0.3">
      <c r="A195" s="59" t="s">
        <v>117</v>
      </c>
    </row>
    <row r="196" spans="1:1" x14ac:dyDescent="0.3">
      <c r="A196" s="59" t="s">
        <v>118</v>
      </c>
    </row>
    <row r="197" spans="1:1" x14ac:dyDescent="0.3">
      <c r="A197" s="59" t="s">
        <v>119</v>
      </c>
    </row>
    <row r="198" spans="1:1" x14ac:dyDescent="0.3">
      <c r="A198" s="59" t="s">
        <v>120</v>
      </c>
    </row>
    <row r="199" spans="1:1" x14ac:dyDescent="0.3">
      <c r="A199" s="59" t="s">
        <v>121</v>
      </c>
    </row>
    <row r="200" spans="1:1" x14ac:dyDescent="0.3">
      <c r="A200" s="59"/>
    </row>
    <row r="201" spans="1:1" x14ac:dyDescent="0.3">
      <c r="A201" s="59" t="s">
        <v>122</v>
      </c>
    </row>
    <row r="202" spans="1:1" x14ac:dyDescent="0.3">
      <c r="A202" s="59" t="s">
        <v>123</v>
      </c>
    </row>
    <row r="203" spans="1:1" x14ac:dyDescent="0.3">
      <c r="A203" s="59"/>
    </row>
    <row r="204" spans="1:1" x14ac:dyDescent="0.3">
      <c r="A204" s="59" t="s">
        <v>124</v>
      </c>
    </row>
    <row r="205" spans="1:1" x14ac:dyDescent="0.3">
      <c r="A205" s="59" t="s">
        <v>125</v>
      </c>
    </row>
    <row r="206" spans="1:1" x14ac:dyDescent="0.3">
      <c r="A206" s="59" t="s">
        <v>126</v>
      </c>
    </row>
    <row r="207" spans="1:1" x14ac:dyDescent="0.3">
      <c r="A207" s="59" t="s">
        <v>108</v>
      </c>
    </row>
    <row r="208" spans="1:1" x14ac:dyDescent="0.3">
      <c r="A208" s="59" t="s">
        <v>127</v>
      </c>
    </row>
    <row r="209" spans="1:1" x14ac:dyDescent="0.3">
      <c r="A209" s="59" t="s">
        <v>128</v>
      </c>
    </row>
    <row r="210" spans="1:1" x14ac:dyDescent="0.3">
      <c r="A210" s="59" t="s">
        <v>129</v>
      </c>
    </row>
    <row r="211" spans="1:1" x14ac:dyDescent="0.3">
      <c r="A211" s="59" t="s">
        <v>130</v>
      </c>
    </row>
    <row r="212" spans="1:1" x14ac:dyDescent="0.3">
      <c r="A212" t="s">
        <v>129</v>
      </c>
    </row>
    <row r="213" spans="1:1" x14ac:dyDescent="0.3">
      <c r="A213" t="s">
        <v>131</v>
      </c>
    </row>
    <row r="214" spans="1:1" x14ac:dyDescent="0.3">
      <c r="A214" t="s">
        <v>124</v>
      </c>
    </row>
    <row r="215" spans="1:1" x14ac:dyDescent="0.3">
      <c r="A215" t="s">
        <v>132</v>
      </c>
    </row>
    <row r="216" spans="1:1" x14ac:dyDescent="0.3">
      <c r="A216" t="s">
        <v>133</v>
      </c>
    </row>
    <row r="217" spans="1:1" x14ac:dyDescent="0.3">
      <c r="A217" t="s">
        <v>134</v>
      </c>
    </row>
    <row r="218" spans="1:1" x14ac:dyDescent="0.3">
      <c r="A218" t="s">
        <v>135</v>
      </c>
    </row>
    <row r="219" spans="1:1" x14ac:dyDescent="0.3">
      <c r="A219" t="s">
        <v>136</v>
      </c>
    </row>
    <row r="220" spans="1:1" x14ac:dyDescent="0.3">
      <c r="A220" t="s">
        <v>137</v>
      </c>
    </row>
    <row r="221" spans="1:1" x14ac:dyDescent="0.3">
      <c r="A221" t="s">
        <v>537</v>
      </c>
    </row>
    <row r="222" spans="1:1" x14ac:dyDescent="0.3">
      <c r="A222" s="63" t="s">
        <v>420</v>
      </c>
    </row>
    <row r="223" spans="1:1" x14ac:dyDescent="0.3">
      <c r="A223" s="63" t="s">
        <v>421</v>
      </c>
    </row>
    <row r="224" spans="1:1" x14ac:dyDescent="0.3">
      <c r="A224" s="63" t="s">
        <v>422</v>
      </c>
    </row>
    <row r="225" spans="1:1" x14ac:dyDescent="0.3">
      <c r="A225" s="63" t="s">
        <v>423</v>
      </c>
    </row>
    <row r="226" spans="1:1" x14ac:dyDescent="0.3">
      <c r="A226" s="63" t="s">
        <v>424</v>
      </c>
    </row>
    <row r="227" spans="1:1" x14ac:dyDescent="0.3">
      <c r="A227" s="63" t="s">
        <v>425</v>
      </c>
    </row>
    <row r="228" spans="1:1" x14ac:dyDescent="0.3">
      <c r="A228" s="63" t="s">
        <v>426</v>
      </c>
    </row>
    <row r="229" spans="1:1" x14ac:dyDescent="0.3">
      <c r="A229" s="63" t="s">
        <v>427</v>
      </c>
    </row>
    <row r="230" spans="1:1" x14ac:dyDescent="0.3">
      <c r="A230" s="63" t="s">
        <v>428</v>
      </c>
    </row>
    <row r="231" spans="1:1" x14ac:dyDescent="0.3">
      <c r="A231" s="63" t="s">
        <v>429</v>
      </c>
    </row>
    <row r="232" spans="1:1" x14ac:dyDescent="0.3">
      <c r="A232" s="63" t="s">
        <v>430</v>
      </c>
    </row>
    <row r="233" spans="1:1" x14ac:dyDescent="0.3">
      <c r="A233" s="63" t="s">
        <v>431</v>
      </c>
    </row>
    <row r="234" spans="1:1" x14ac:dyDescent="0.3">
      <c r="A234" s="63" t="s">
        <v>432</v>
      </c>
    </row>
    <row r="235" spans="1:1" x14ac:dyDescent="0.3">
      <c r="A235" s="63" t="s">
        <v>433</v>
      </c>
    </row>
    <row r="236" spans="1:1" x14ac:dyDescent="0.3">
      <c r="A236" s="63" t="s">
        <v>434</v>
      </c>
    </row>
    <row r="237" spans="1:1" x14ac:dyDescent="0.3">
      <c r="A237" s="63" t="s">
        <v>435</v>
      </c>
    </row>
    <row r="238" spans="1:1" x14ac:dyDescent="0.3">
      <c r="A238" s="63" t="s">
        <v>436</v>
      </c>
    </row>
    <row r="239" spans="1:1" x14ac:dyDescent="0.3">
      <c r="A239" s="63" t="s">
        <v>437</v>
      </c>
    </row>
    <row r="240" spans="1:1" x14ac:dyDescent="0.3">
      <c r="A240" s="63" t="s">
        <v>438</v>
      </c>
    </row>
    <row r="241" spans="1:1" x14ac:dyDescent="0.3">
      <c r="A241" s="63" t="s">
        <v>439</v>
      </c>
    </row>
    <row r="242" spans="1:1" x14ac:dyDescent="0.3">
      <c r="A242" s="63" t="s">
        <v>440</v>
      </c>
    </row>
    <row r="243" spans="1:1" x14ac:dyDescent="0.3">
      <c r="A243" s="63" t="s">
        <v>441</v>
      </c>
    </row>
    <row r="244" spans="1:1" x14ac:dyDescent="0.3">
      <c r="A244" s="63" t="s">
        <v>538</v>
      </c>
    </row>
    <row r="245" spans="1:1" x14ac:dyDescent="0.3">
      <c r="A245" t="s">
        <v>139</v>
      </c>
    </row>
    <row r="246" spans="1:1" x14ac:dyDescent="0.3">
      <c r="A246" t="s">
        <v>107</v>
      </c>
    </row>
    <row r="247" spans="1:1" x14ac:dyDescent="0.3">
      <c r="A247" t="s">
        <v>108</v>
      </c>
    </row>
    <row r="248" spans="1:1" x14ac:dyDescent="0.3">
      <c r="A248" t="s">
        <v>127</v>
      </c>
    </row>
    <row r="249" spans="1:1" x14ac:dyDescent="0.3">
      <c r="A249" t="s">
        <v>128</v>
      </c>
    </row>
    <row r="250" spans="1:1" x14ac:dyDescent="0.3">
      <c r="A250" t="s">
        <v>140</v>
      </c>
    </row>
    <row r="251" spans="1:1" x14ac:dyDescent="0.3">
      <c r="A251" t="s">
        <v>141</v>
      </c>
    </row>
    <row r="252" spans="1:1" x14ac:dyDescent="0.3">
      <c r="A252" t="s">
        <v>142</v>
      </c>
    </row>
    <row r="253" spans="1:1" x14ac:dyDescent="0.3">
      <c r="A253" t="s">
        <v>143</v>
      </c>
    </row>
    <row r="254" spans="1:1" x14ac:dyDescent="0.3">
      <c r="A254" t="s">
        <v>83</v>
      </c>
    </row>
    <row r="255" spans="1:1" x14ac:dyDescent="0.3">
      <c r="A255" t="s">
        <v>144</v>
      </c>
    </row>
    <row r="256" spans="1:1" x14ac:dyDescent="0.3">
      <c r="A256" t="s">
        <v>83</v>
      </c>
    </row>
    <row r="257" spans="1:1" x14ac:dyDescent="0.3">
      <c r="A257" t="s">
        <v>145</v>
      </c>
    </row>
    <row r="258" spans="1:1" x14ac:dyDescent="0.3">
      <c r="A258" t="s">
        <v>146</v>
      </c>
    </row>
    <row r="259" spans="1:1" x14ac:dyDescent="0.3">
      <c r="A259" t="s">
        <v>120</v>
      </c>
    </row>
    <row r="260" spans="1:1" x14ac:dyDescent="0.3">
      <c r="A260" t="s">
        <v>147</v>
      </c>
    </row>
    <row r="261" spans="1:1" x14ac:dyDescent="0.3">
      <c r="A261" t="s">
        <v>148</v>
      </c>
    </row>
    <row r="262" spans="1:1" x14ac:dyDescent="0.3">
      <c r="A262" t="s">
        <v>149</v>
      </c>
    </row>
    <row r="263" spans="1:1" x14ac:dyDescent="0.3">
      <c r="A263" t="s">
        <v>150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A9" sqref="A9"/>
    </sheetView>
  </sheetViews>
  <sheetFormatPr defaultColWidth="11.19921875" defaultRowHeight="15.6" x14ac:dyDescent="0.3"/>
  <cols>
    <col min="1" max="1" width="48.69921875" bestFit="1" customWidth="1"/>
    <col min="2" max="4" width="16.19921875" customWidth="1"/>
    <col min="5" max="5" width="0.796875" customWidth="1"/>
  </cols>
  <sheetData>
    <row r="1" spans="1:6" x14ac:dyDescent="0.3">
      <c r="A1" s="66" t="s">
        <v>544</v>
      </c>
      <c r="B1" s="67" t="s">
        <v>546</v>
      </c>
      <c r="C1" s="67"/>
      <c r="D1" s="67"/>
    </row>
    <row r="2" spans="1:6" x14ac:dyDescent="0.3">
      <c r="A2" s="16" t="s">
        <v>255</v>
      </c>
      <c r="B2" s="17"/>
      <c r="C2" s="17"/>
      <c r="D2" s="17"/>
      <c r="E2" s="18"/>
      <c r="F2" s="19"/>
    </row>
    <row r="3" spans="1:6" x14ac:dyDescent="0.3">
      <c r="A3" s="20" t="s">
        <v>256</v>
      </c>
      <c r="B3" s="21">
        <v>2012</v>
      </c>
      <c r="C3" s="21">
        <v>2013</v>
      </c>
      <c r="D3" s="21">
        <v>2014</v>
      </c>
      <c r="E3" s="18"/>
      <c r="F3" s="19"/>
    </row>
    <row r="4" spans="1:6" x14ac:dyDescent="0.3">
      <c r="A4" s="22" t="s">
        <v>257</v>
      </c>
      <c r="B4" s="23">
        <v>510768955.65799993</v>
      </c>
      <c r="C4" s="24">
        <v>527945468.67999995</v>
      </c>
      <c r="D4" s="24">
        <v>564387796.99999988</v>
      </c>
      <c r="E4" s="18"/>
      <c r="F4" s="19" t="s">
        <v>258</v>
      </c>
    </row>
    <row r="5" spans="1:6" x14ac:dyDescent="0.3">
      <c r="A5" s="22" t="s">
        <v>259</v>
      </c>
      <c r="B5" s="23">
        <v>482727858.99600005</v>
      </c>
      <c r="C5" s="23">
        <v>493399380.73000002</v>
      </c>
      <c r="D5" s="24">
        <v>472209203.30599999</v>
      </c>
      <c r="E5" s="18"/>
      <c r="F5" s="19"/>
    </row>
    <row r="6" spans="1:6" x14ac:dyDescent="0.3">
      <c r="A6" s="17" t="s">
        <v>260</v>
      </c>
      <c r="B6" s="25">
        <v>0.94510023298914903</v>
      </c>
      <c r="C6" s="25">
        <v>0.93456504506729821</v>
      </c>
      <c r="D6" s="25">
        <v>0.83667507663352281</v>
      </c>
      <c r="E6" s="18"/>
      <c r="F6" s="19"/>
    </row>
    <row r="7" spans="1:6" x14ac:dyDescent="0.3">
      <c r="A7" s="22" t="s">
        <v>261</v>
      </c>
      <c r="B7" s="23">
        <v>422909420.33199996</v>
      </c>
      <c r="C7" s="24">
        <v>435644138.30600005</v>
      </c>
      <c r="D7" s="24">
        <v>467490733.97600001</v>
      </c>
      <c r="E7" s="18"/>
      <c r="F7" s="19"/>
    </row>
    <row r="8" spans="1:6" x14ac:dyDescent="0.3">
      <c r="A8" s="17" t="s">
        <v>262</v>
      </c>
      <c r="B8" s="25">
        <v>0.82798575686179943</v>
      </c>
      <c r="C8" s="25">
        <v>0.8251688178993617</v>
      </c>
      <c r="D8" s="25">
        <v>0.82831474468609056</v>
      </c>
      <c r="E8" s="18"/>
      <c r="F8" s="19"/>
    </row>
    <row r="9" spans="1:6" x14ac:dyDescent="0.3">
      <c r="A9" s="22" t="s">
        <v>263</v>
      </c>
      <c r="B9" s="24">
        <v>453164998.68199986</v>
      </c>
      <c r="C9" s="24">
        <v>468249807.34600002</v>
      </c>
      <c r="D9" s="24">
        <v>468036474.49599993</v>
      </c>
      <c r="E9" s="18"/>
      <c r="F9" s="19"/>
    </row>
    <row r="10" spans="1:6" x14ac:dyDescent="0.3">
      <c r="A10" s="17" t="s">
        <v>264</v>
      </c>
      <c r="B10" s="25">
        <v>0.88722110782596098</v>
      </c>
      <c r="C10" s="25">
        <v>0.88692835742438603</v>
      </c>
      <c r="D10" s="25">
        <v>0.82928170485585473</v>
      </c>
      <c r="E10" s="18"/>
      <c r="F10" s="19"/>
    </row>
    <row r="11" spans="1:6" x14ac:dyDescent="0.3">
      <c r="A11" s="17"/>
      <c r="B11" s="17"/>
      <c r="C11" s="17"/>
      <c r="D11" s="17"/>
      <c r="E11" s="18"/>
      <c r="F11" s="19"/>
    </row>
    <row r="12" spans="1:6" x14ac:dyDescent="0.3">
      <c r="A12" s="20" t="s">
        <v>265</v>
      </c>
      <c r="B12" s="21">
        <v>2012</v>
      </c>
      <c r="C12" s="21">
        <v>2013</v>
      </c>
      <c r="D12" s="21">
        <v>2014</v>
      </c>
      <c r="E12" s="18"/>
      <c r="F12" s="19" t="s">
        <v>266</v>
      </c>
    </row>
    <row r="13" spans="1:6" x14ac:dyDescent="0.3">
      <c r="A13" s="22" t="s">
        <v>267</v>
      </c>
      <c r="B13" s="23">
        <v>31177911.66</v>
      </c>
      <c r="C13" s="23">
        <v>36096916.410000004</v>
      </c>
      <c r="D13" s="23">
        <v>40363083.82</v>
      </c>
      <c r="E13" s="18"/>
      <c r="F13" s="19"/>
    </row>
    <row r="14" spans="1:6" x14ac:dyDescent="0.3">
      <c r="A14" s="22" t="s">
        <v>268</v>
      </c>
      <c r="B14" s="23">
        <v>364415.02</v>
      </c>
      <c r="C14" s="23">
        <v>289803.42</v>
      </c>
      <c r="D14" s="23">
        <v>172091.27</v>
      </c>
      <c r="E14" s="18"/>
      <c r="F14" s="19"/>
    </row>
    <row r="15" spans="1:6" x14ac:dyDescent="0.3">
      <c r="A15" s="17" t="s">
        <v>269</v>
      </c>
      <c r="B15" s="25">
        <v>1.1688243394041358E-2</v>
      </c>
      <c r="C15" s="25">
        <v>8.0284813447310185E-3</v>
      </c>
      <c r="D15" s="25">
        <v>4.2635808197273662E-3</v>
      </c>
      <c r="E15" s="18"/>
      <c r="F15" s="19"/>
    </row>
    <row r="16" spans="1:6" x14ac:dyDescent="0.3">
      <c r="A16" s="22" t="s">
        <v>270</v>
      </c>
      <c r="B16" s="23">
        <v>304450.18000000005</v>
      </c>
      <c r="C16" s="23">
        <v>258711.04000000001</v>
      </c>
      <c r="D16" s="23">
        <v>172016.78999999998</v>
      </c>
      <c r="E16" s="18"/>
      <c r="F16" s="19"/>
    </row>
    <row r="17" spans="1:10" x14ac:dyDescent="0.3">
      <c r="A17" s="17" t="s">
        <v>271</v>
      </c>
      <c r="B17" s="25">
        <v>9.7649317670816718E-3</v>
      </c>
      <c r="C17" s="25">
        <v>7.1671230046766194E-3</v>
      </c>
      <c r="D17" s="25">
        <v>4.261735569242241E-3</v>
      </c>
      <c r="E17" s="18"/>
      <c r="F17" s="19"/>
    </row>
    <row r="18" spans="1:10" x14ac:dyDescent="0.3">
      <c r="A18" s="22" t="s">
        <v>272</v>
      </c>
      <c r="B18" s="24">
        <v>351279.6</v>
      </c>
      <c r="C18" s="24">
        <v>279815.73</v>
      </c>
      <c r="D18" s="24">
        <v>172016.78999999998</v>
      </c>
      <c r="E18" s="18"/>
      <c r="F18" s="19"/>
    </row>
    <row r="19" spans="1:10" x14ac:dyDescent="0.3">
      <c r="A19" s="17" t="s">
        <v>273</v>
      </c>
      <c r="B19" s="25">
        <v>1.1266938075608107E-2</v>
      </c>
      <c r="C19" s="25">
        <v>7.7517903973227491E-3</v>
      </c>
      <c r="D19" s="25">
        <v>4.261735569242241E-3</v>
      </c>
      <c r="E19" s="18"/>
      <c r="F19" s="19"/>
    </row>
    <row r="20" spans="1:10" x14ac:dyDescent="0.3">
      <c r="A20" s="17"/>
      <c r="B20" s="17"/>
      <c r="C20" s="17"/>
      <c r="D20" s="17"/>
      <c r="E20" s="18"/>
      <c r="F20" s="19"/>
    </row>
    <row r="21" spans="1:10" x14ac:dyDescent="0.3">
      <c r="A21" s="26" t="s">
        <v>274</v>
      </c>
      <c r="B21" s="21">
        <v>2012</v>
      </c>
      <c r="C21" s="21">
        <v>2013</v>
      </c>
      <c r="D21" s="21">
        <v>2014</v>
      </c>
      <c r="E21" s="18"/>
      <c r="F21" s="19" t="s">
        <v>275</v>
      </c>
    </row>
    <row r="22" spans="1:10" x14ac:dyDescent="0.3">
      <c r="A22" s="22" t="s">
        <v>276</v>
      </c>
      <c r="B22" s="27">
        <v>9787958.870000001</v>
      </c>
      <c r="C22" s="28">
        <v>15294740.4</v>
      </c>
      <c r="D22" s="28">
        <v>16097787.539999999</v>
      </c>
      <c r="E22" s="18"/>
      <c r="F22" s="19"/>
    </row>
    <row r="23" spans="1:10" x14ac:dyDescent="0.3">
      <c r="A23" s="22" t="s">
        <v>277</v>
      </c>
      <c r="B23" s="29"/>
      <c r="C23" s="29"/>
      <c r="D23" s="29"/>
      <c r="E23" s="18"/>
      <c r="F23" s="39" t="s">
        <v>378</v>
      </c>
      <c r="G23" s="37"/>
      <c r="H23" s="37"/>
      <c r="I23" s="37"/>
      <c r="J23" s="37"/>
    </row>
    <row r="24" spans="1:10" x14ac:dyDescent="0.3">
      <c r="A24" s="17" t="s">
        <v>278</v>
      </c>
      <c r="B24" s="30">
        <v>0</v>
      </c>
      <c r="C24" s="30">
        <v>0</v>
      </c>
      <c r="D24" s="30">
        <v>0</v>
      </c>
      <c r="E24" s="18"/>
      <c r="F24" s="19"/>
    </row>
    <row r="25" spans="1:10" x14ac:dyDescent="0.3">
      <c r="A25" s="17"/>
      <c r="B25" s="30"/>
      <c r="C25" s="30"/>
      <c r="D25" s="30"/>
      <c r="E25" s="18"/>
      <c r="F25" s="19"/>
    </row>
    <row r="26" spans="1:10" x14ac:dyDescent="0.3">
      <c r="A26" s="17" t="s">
        <v>279</v>
      </c>
      <c r="B26" s="31">
        <v>0.9473069111183734</v>
      </c>
      <c r="C26" s="31">
        <v>0.93704558318511633</v>
      </c>
      <c r="D26" s="31">
        <v>0.84340761180685064</v>
      </c>
      <c r="E26" s="18"/>
      <c r="F26" s="19"/>
    </row>
    <row r="27" spans="1:10" x14ac:dyDescent="0.3">
      <c r="A27" s="17" t="s">
        <v>280</v>
      </c>
      <c r="B27" s="31">
        <v>0.83489981294828741</v>
      </c>
      <c r="C27" s="31">
        <v>0.8317963980945321</v>
      </c>
      <c r="D27" s="31">
        <v>0.83539190716881262</v>
      </c>
      <c r="E27" s="18"/>
      <c r="F27" s="19"/>
    </row>
    <row r="28" spans="1:10" x14ac:dyDescent="0.3">
      <c r="A28" s="17"/>
      <c r="B28" s="17"/>
      <c r="C28" s="17"/>
      <c r="D28" s="17"/>
      <c r="E28" s="18"/>
      <c r="F28" s="19"/>
    </row>
    <row r="29" spans="1:10" x14ac:dyDescent="0.3">
      <c r="A29" s="16" t="s">
        <v>281</v>
      </c>
      <c r="B29" s="17"/>
      <c r="C29" s="17"/>
      <c r="D29" s="17"/>
      <c r="E29" s="18"/>
      <c r="F29" s="19"/>
    </row>
    <row r="30" spans="1:10" x14ac:dyDescent="0.3">
      <c r="A30" s="20" t="s">
        <v>256</v>
      </c>
      <c r="B30" s="21">
        <v>2012</v>
      </c>
      <c r="C30" s="21">
        <v>2013</v>
      </c>
      <c r="D30" s="21">
        <v>2014</v>
      </c>
      <c r="E30" s="18"/>
      <c r="F30" s="19"/>
    </row>
    <row r="31" spans="1:10" x14ac:dyDescent="0.3">
      <c r="A31" s="22" t="s">
        <v>282</v>
      </c>
      <c r="B31" s="23">
        <v>10482003.099999998</v>
      </c>
      <c r="C31" s="24">
        <v>15419437.26</v>
      </c>
      <c r="D31" s="24">
        <v>18412274.299999997</v>
      </c>
      <c r="E31" s="18"/>
      <c r="F31" s="19" t="s">
        <v>258</v>
      </c>
    </row>
    <row r="32" spans="1:10" x14ac:dyDescent="0.3">
      <c r="A32" s="22" t="s">
        <v>283</v>
      </c>
      <c r="B32" s="23">
        <v>7182274.6199999992</v>
      </c>
      <c r="C32" s="23">
        <v>10190262.18</v>
      </c>
      <c r="D32" s="24">
        <v>10058373.249999998</v>
      </c>
      <c r="E32" s="18"/>
      <c r="F32" s="19"/>
    </row>
    <row r="33" spans="1:6" x14ac:dyDescent="0.3">
      <c r="A33" s="17" t="s">
        <v>284</v>
      </c>
      <c r="B33" s="25">
        <v>0.68520058155678287</v>
      </c>
      <c r="C33" s="25">
        <v>0.6608712113272025</v>
      </c>
      <c r="D33" s="25">
        <v>0.54628630261064492</v>
      </c>
      <c r="E33" s="18"/>
      <c r="F33" s="19"/>
    </row>
    <row r="34" spans="1:6" x14ac:dyDescent="0.3">
      <c r="A34" s="22" t="s">
        <v>285</v>
      </c>
      <c r="B34" s="23">
        <v>5834165.5699999994</v>
      </c>
      <c r="C34" s="24">
        <v>8845491.160000002</v>
      </c>
      <c r="D34" s="24">
        <v>9897427.2399999984</v>
      </c>
      <c r="E34" s="18"/>
      <c r="F34" s="19"/>
    </row>
    <row r="35" spans="1:6" x14ac:dyDescent="0.3">
      <c r="A35" s="17" t="s">
        <v>286</v>
      </c>
      <c r="B35" s="25">
        <v>0.55658880409985767</v>
      </c>
      <c r="C35" s="25">
        <v>0.57365849420110437</v>
      </c>
      <c r="D35" s="25">
        <v>0.53754506796588408</v>
      </c>
      <c r="E35" s="18"/>
      <c r="F35" s="19"/>
    </row>
    <row r="36" spans="1:6" x14ac:dyDescent="0.3">
      <c r="A36" s="22" t="s">
        <v>287</v>
      </c>
      <c r="B36" s="24">
        <v>6347862.2400000012</v>
      </c>
      <c r="C36" s="24">
        <v>9390860.3000000007</v>
      </c>
      <c r="D36" s="24">
        <v>9903525.6600000001</v>
      </c>
      <c r="E36" s="18"/>
      <c r="F36" s="19"/>
    </row>
    <row r="37" spans="1:6" x14ac:dyDescent="0.3">
      <c r="A37" s="17" t="s">
        <v>288</v>
      </c>
      <c r="B37" s="25">
        <v>0.60559629485322353</v>
      </c>
      <c r="C37" s="25">
        <v>0.6090274334693847</v>
      </c>
      <c r="D37" s="25">
        <v>0.53787628288809497</v>
      </c>
      <c r="E37" s="18"/>
      <c r="F37" s="19"/>
    </row>
    <row r="38" spans="1:6" x14ac:dyDescent="0.3">
      <c r="A38" s="17"/>
      <c r="B38" s="17"/>
      <c r="C38" s="17"/>
      <c r="D38" s="17"/>
      <c r="E38" s="18"/>
      <c r="F38" s="19"/>
    </row>
    <row r="39" spans="1:6" x14ac:dyDescent="0.3">
      <c r="A39" s="20" t="s">
        <v>265</v>
      </c>
      <c r="B39" s="21">
        <v>2012</v>
      </c>
      <c r="C39" s="21">
        <v>2013</v>
      </c>
      <c r="D39" s="21">
        <v>2014</v>
      </c>
      <c r="E39" s="18"/>
      <c r="F39" s="19"/>
    </row>
    <row r="40" spans="1:6" x14ac:dyDescent="0.3">
      <c r="A40" s="22" t="s">
        <v>289</v>
      </c>
      <c r="B40" s="23">
        <v>750025.65</v>
      </c>
      <c r="C40" s="23">
        <v>1087939.33</v>
      </c>
      <c r="D40" s="23">
        <v>1516270.33</v>
      </c>
      <c r="E40" s="18"/>
      <c r="F40" s="19" t="s">
        <v>266</v>
      </c>
    </row>
    <row r="41" spans="1:6" x14ac:dyDescent="0.3">
      <c r="A41" s="22" t="s">
        <v>290</v>
      </c>
      <c r="B41" s="23">
        <v>87541.04</v>
      </c>
      <c r="C41" s="23">
        <v>75517.3</v>
      </c>
      <c r="D41" s="23">
        <v>25108.309999999994</v>
      </c>
      <c r="E41" s="18"/>
      <c r="F41" s="19"/>
    </row>
    <row r="42" spans="1:6" x14ac:dyDescent="0.3">
      <c r="A42" s="17" t="s">
        <v>291</v>
      </c>
      <c r="B42" s="25">
        <v>0.11671739493175999</v>
      </c>
      <c r="C42" s="25">
        <v>6.9413153764741636E-2</v>
      </c>
      <c r="D42" s="25">
        <v>1.6559256949913406E-2</v>
      </c>
      <c r="E42" s="18"/>
      <c r="F42" s="19"/>
    </row>
    <row r="43" spans="1:6" x14ac:dyDescent="0.3">
      <c r="A43" s="22" t="s">
        <v>292</v>
      </c>
      <c r="B43" s="23">
        <v>82831.38</v>
      </c>
      <c r="C43" s="23">
        <v>65773.310000000012</v>
      </c>
      <c r="D43" s="23">
        <v>25107.819999999996</v>
      </c>
      <c r="E43" s="18"/>
      <c r="F43" s="19"/>
    </row>
    <row r="44" spans="1:6" x14ac:dyDescent="0.3">
      <c r="A44" s="17" t="s">
        <v>293</v>
      </c>
      <c r="B44" s="25">
        <v>0.11043806301824478</v>
      </c>
      <c r="C44" s="25">
        <v>6.0456781169957341E-2</v>
      </c>
      <c r="D44" s="25">
        <v>1.6558933788541515E-2</v>
      </c>
      <c r="E44" s="18"/>
      <c r="F44" s="19"/>
    </row>
    <row r="45" spans="1:6" x14ac:dyDescent="0.3">
      <c r="A45" s="22" t="s">
        <v>294</v>
      </c>
      <c r="B45" s="24">
        <v>86954.66</v>
      </c>
      <c r="C45" s="24">
        <v>72481.34</v>
      </c>
      <c r="D45" s="24">
        <v>25107.819999999996</v>
      </c>
      <c r="E45" s="18"/>
      <c r="F45" s="19"/>
    </row>
    <row r="46" spans="1:6" x14ac:dyDescent="0.3">
      <c r="A46" s="17" t="s">
        <v>295</v>
      </c>
      <c r="B46" s="25">
        <v>0.11593558166977357</v>
      </c>
      <c r="C46" s="25">
        <v>6.6622593743347794E-2</v>
      </c>
      <c r="D46" s="25">
        <v>1.6558933788541515E-2</v>
      </c>
      <c r="E46" s="18"/>
      <c r="F46" s="19"/>
    </row>
    <row r="47" spans="1:6" x14ac:dyDescent="0.3">
      <c r="A47" s="17"/>
      <c r="B47" s="17"/>
      <c r="C47" s="17"/>
      <c r="D47" s="17"/>
      <c r="E47" s="18"/>
      <c r="F47" s="19"/>
    </row>
    <row r="48" spans="1:6" x14ac:dyDescent="0.3">
      <c r="A48" s="17" t="s">
        <v>296</v>
      </c>
      <c r="B48" s="25">
        <v>0.7062215069561677</v>
      </c>
      <c r="C48" s="25">
        <v>0.68322191891061712</v>
      </c>
      <c r="D48" s="25">
        <v>0.58080726891495038</v>
      </c>
      <c r="E48" s="18"/>
      <c r="F48" s="19"/>
    </row>
    <row r="49" spans="1:6" x14ac:dyDescent="0.3">
      <c r="A49" s="17" t="s">
        <v>297</v>
      </c>
      <c r="B49" s="25">
        <v>0.58619786029304821</v>
      </c>
      <c r="C49" s="25">
        <v>0.60175706514247529</v>
      </c>
      <c r="D49" s="25">
        <v>0.57273111418372558</v>
      </c>
      <c r="E49" s="18"/>
      <c r="F49" s="19"/>
    </row>
  </sheetData>
  <mergeCells count="1">
    <mergeCell ref="B1:D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176"/>
  <sheetViews>
    <sheetView workbookViewId="0">
      <selection activeCell="A179" sqref="A179:O184"/>
    </sheetView>
  </sheetViews>
  <sheetFormatPr defaultColWidth="11.19921875" defaultRowHeight="15.6" x14ac:dyDescent="0.3"/>
  <cols>
    <col min="2" max="13" width="15.19921875" bestFit="1" customWidth="1"/>
    <col min="14" max="14" width="3.296875" customWidth="1"/>
    <col min="15" max="15" width="16.19921875" bestFit="1" customWidth="1"/>
  </cols>
  <sheetData>
    <row r="1" spans="1:15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3">
      <c r="A5" s="9" t="s">
        <v>380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31.2" x14ac:dyDescent="0.3">
      <c r="A6" s="10" t="s">
        <v>0</v>
      </c>
      <c r="B6" s="11" t="s">
        <v>1</v>
      </c>
      <c r="C6" s="9" t="s">
        <v>2</v>
      </c>
      <c r="D6" s="9" t="s">
        <v>3</v>
      </c>
      <c r="E6" s="9" t="s">
        <v>4</v>
      </c>
      <c r="F6" s="11" t="s">
        <v>5</v>
      </c>
      <c r="G6" s="9" t="s">
        <v>6</v>
      </c>
      <c r="H6" s="9" t="s">
        <v>7</v>
      </c>
      <c r="I6" s="9" t="s">
        <v>8</v>
      </c>
      <c r="J6" s="11" t="s">
        <v>9</v>
      </c>
      <c r="K6" s="9" t="s">
        <v>10</v>
      </c>
      <c r="L6" s="9" t="s">
        <v>11</v>
      </c>
      <c r="M6" s="9" t="s">
        <v>12</v>
      </c>
      <c r="N6" s="9"/>
      <c r="O6" s="9" t="s">
        <v>13</v>
      </c>
    </row>
    <row r="7" spans="1:15" x14ac:dyDescent="0.3">
      <c r="A7" s="12">
        <v>4</v>
      </c>
      <c r="B7" s="13">
        <v>40807287.439999998</v>
      </c>
      <c r="C7" s="13">
        <v>40819104.350000001</v>
      </c>
      <c r="D7" s="13">
        <v>40230552.43</v>
      </c>
      <c r="E7" s="13">
        <v>43846224.07</v>
      </c>
      <c r="F7" s="13">
        <v>38589615.280000001</v>
      </c>
      <c r="G7" s="13">
        <v>39635839.369999997</v>
      </c>
      <c r="H7" s="13">
        <v>44462944.270000003</v>
      </c>
      <c r="I7" s="13">
        <v>38750325.240000002</v>
      </c>
      <c r="J7" s="13">
        <v>42156027.009999998</v>
      </c>
      <c r="K7" s="13">
        <v>42807894.210000001</v>
      </c>
      <c r="L7" s="13">
        <v>42623231.990000002</v>
      </c>
      <c r="M7" s="13">
        <v>41259712.82</v>
      </c>
      <c r="N7" s="9"/>
      <c r="O7" s="13">
        <f>SUM(B7:M7)</f>
        <v>495988758.47999996</v>
      </c>
    </row>
    <row r="8" spans="1:15" x14ac:dyDescent="0.3">
      <c r="A8" s="12" t="s">
        <v>14</v>
      </c>
      <c r="B8" s="13">
        <v>1224348.8899999999</v>
      </c>
      <c r="C8" s="13">
        <v>963540.65</v>
      </c>
      <c r="D8" s="13">
        <v>969444.45</v>
      </c>
      <c r="E8" s="13">
        <v>1037527.33</v>
      </c>
      <c r="F8" s="13">
        <v>1051414.29</v>
      </c>
      <c r="G8" s="13">
        <v>1096374.7</v>
      </c>
      <c r="H8" s="13">
        <v>1080189.82</v>
      </c>
      <c r="I8" s="13">
        <v>1155559.6299999999</v>
      </c>
      <c r="J8" s="13">
        <v>1073289.77</v>
      </c>
      <c r="K8" s="13">
        <v>1041667.71</v>
      </c>
      <c r="L8" s="13">
        <v>1203234.0900000001</v>
      </c>
      <c r="M8" s="13">
        <v>1061022.74</v>
      </c>
      <c r="N8" s="9"/>
      <c r="O8" s="13">
        <f t="shared" ref="O8:O21" si="0">SUM(B8:M8)</f>
        <v>12957614.070000002</v>
      </c>
    </row>
    <row r="9" spans="1:15" x14ac:dyDescent="0.3">
      <c r="A9" s="12" t="s">
        <v>15</v>
      </c>
      <c r="B9" s="13">
        <v>693635.35</v>
      </c>
      <c r="C9" s="13">
        <v>898899.42</v>
      </c>
      <c r="D9" s="13">
        <v>819092.91</v>
      </c>
      <c r="E9" s="13">
        <v>901315.19</v>
      </c>
      <c r="F9" s="13">
        <v>723292.12</v>
      </c>
      <c r="G9" s="13">
        <v>787788.3</v>
      </c>
      <c r="H9" s="13">
        <v>959732.63</v>
      </c>
      <c r="I9" s="13">
        <v>790950.16</v>
      </c>
      <c r="J9" s="13">
        <v>817180.89</v>
      </c>
      <c r="K9" s="13">
        <v>902028.43</v>
      </c>
      <c r="L9" s="13">
        <v>880629.97</v>
      </c>
      <c r="M9" s="13">
        <v>850507.99</v>
      </c>
      <c r="N9" s="9"/>
      <c r="O9" s="13">
        <f t="shared" si="0"/>
        <v>10025053.359999999</v>
      </c>
    </row>
    <row r="10" spans="1:15" x14ac:dyDescent="0.3">
      <c r="A10" s="12" t="s">
        <v>16</v>
      </c>
      <c r="B10" s="13">
        <v>879259.42</v>
      </c>
      <c r="C10" s="13">
        <v>865727.38</v>
      </c>
      <c r="D10" s="13">
        <v>865437.18</v>
      </c>
      <c r="E10" s="13">
        <v>966770.9</v>
      </c>
      <c r="F10" s="13">
        <v>832966.71</v>
      </c>
      <c r="G10" s="13">
        <v>858216.5</v>
      </c>
      <c r="H10" s="13">
        <v>949469.61</v>
      </c>
      <c r="I10" s="13">
        <v>786360.42</v>
      </c>
      <c r="J10" s="13">
        <v>839440.8</v>
      </c>
      <c r="K10" s="13">
        <v>859000.34</v>
      </c>
      <c r="L10" s="13">
        <v>867971.9</v>
      </c>
      <c r="M10" s="13">
        <v>836999.28</v>
      </c>
      <c r="N10" s="9"/>
      <c r="O10" s="13">
        <f t="shared" si="0"/>
        <v>10407620.439999999</v>
      </c>
    </row>
    <row r="11" spans="1:15" x14ac:dyDescent="0.3">
      <c r="A11" s="12" t="s">
        <v>17</v>
      </c>
      <c r="B11" s="13">
        <v>513296.09</v>
      </c>
      <c r="C11" s="13">
        <v>561922.47</v>
      </c>
      <c r="D11" s="13">
        <v>573355.72</v>
      </c>
      <c r="E11" s="13">
        <v>600466.56999999995</v>
      </c>
      <c r="F11" s="13">
        <v>491509.78</v>
      </c>
      <c r="G11" s="13">
        <v>577593.5</v>
      </c>
      <c r="H11" s="13">
        <v>604083.42000000004</v>
      </c>
      <c r="I11" s="13">
        <v>458151.65</v>
      </c>
      <c r="J11" s="13">
        <v>602522.63</v>
      </c>
      <c r="K11" s="13">
        <v>488095.24</v>
      </c>
      <c r="L11" s="13">
        <v>453645.82</v>
      </c>
      <c r="M11" s="13">
        <v>475505.69</v>
      </c>
      <c r="N11" s="9"/>
      <c r="O11" s="13">
        <f t="shared" si="0"/>
        <v>6400148.580000001</v>
      </c>
    </row>
    <row r="12" spans="1:15" x14ac:dyDescent="0.3">
      <c r="A12" s="12" t="s">
        <v>18</v>
      </c>
      <c r="B12" s="13">
        <v>449041.9</v>
      </c>
      <c r="C12" s="13">
        <v>228756.8</v>
      </c>
      <c r="D12" s="13">
        <v>276578.86</v>
      </c>
      <c r="E12" s="13">
        <v>255059.48</v>
      </c>
      <c r="F12" s="13">
        <v>232510.32</v>
      </c>
      <c r="G12" s="13">
        <v>220324.05</v>
      </c>
      <c r="H12" s="13">
        <v>237935.95</v>
      </c>
      <c r="I12" s="13">
        <v>269575.15000000002</v>
      </c>
      <c r="J12" s="13">
        <v>285186.96999999997</v>
      </c>
      <c r="K12" s="13">
        <v>293921.19</v>
      </c>
      <c r="L12" s="13">
        <v>286766.67</v>
      </c>
      <c r="M12" s="13">
        <v>286309.09000000003</v>
      </c>
      <c r="N12" s="9"/>
      <c r="O12" s="13">
        <f t="shared" si="0"/>
        <v>3321966.43</v>
      </c>
    </row>
    <row r="13" spans="1:15" x14ac:dyDescent="0.3">
      <c r="A13" s="12" t="s">
        <v>19</v>
      </c>
      <c r="B13" s="13">
        <v>2652364.2799999998</v>
      </c>
      <c r="C13" s="13">
        <v>2783331.65</v>
      </c>
      <c r="D13" s="13">
        <v>2877672.99</v>
      </c>
      <c r="E13" s="13">
        <v>3076915.91</v>
      </c>
      <c r="F13" s="13">
        <v>2888119.09</v>
      </c>
      <c r="G13" s="13">
        <v>2818980.49</v>
      </c>
      <c r="H13" s="13">
        <v>2486349.89</v>
      </c>
      <c r="I13" s="13">
        <v>2890165.47</v>
      </c>
      <c r="J13" s="13">
        <v>2692180.51</v>
      </c>
      <c r="K13" s="13">
        <v>3085091.91</v>
      </c>
      <c r="L13" s="13">
        <v>2744614.89</v>
      </c>
      <c r="M13" s="13">
        <v>2741426.53</v>
      </c>
      <c r="N13" s="9"/>
      <c r="O13" s="13">
        <f t="shared" si="0"/>
        <v>33737213.609999999</v>
      </c>
    </row>
    <row r="14" spans="1:15" x14ac:dyDescent="0.3">
      <c r="A14" s="12" t="s">
        <v>20</v>
      </c>
      <c r="B14" s="13">
        <v>88929</v>
      </c>
      <c r="C14" s="13">
        <v>101551.72</v>
      </c>
      <c r="D14" s="13">
        <v>88342.18</v>
      </c>
      <c r="E14" s="13">
        <v>74615.5</v>
      </c>
      <c r="F14" s="13">
        <v>55190.879999999997</v>
      </c>
      <c r="G14" s="13">
        <v>130010.04</v>
      </c>
      <c r="H14" s="13">
        <v>61728.28</v>
      </c>
      <c r="I14" s="13">
        <v>58390.35</v>
      </c>
      <c r="J14" s="13">
        <v>79117.17</v>
      </c>
      <c r="K14" s="13">
        <v>91875.96</v>
      </c>
      <c r="L14" s="13">
        <v>81690.12</v>
      </c>
      <c r="M14" s="13">
        <v>81455.05</v>
      </c>
      <c r="N14" s="9"/>
      <c r="O14" s="13">
        <f t="shared" si="0"/>
        <v>992896.25000000012</v>
      </c>
    </row>
    <row r="15" spans="1:15" x14ac:dyDescent="0.3">
      <c r="A15" s="12" t="s">
        <v>21</v>
      </c>
      <c r="B15" s="13">
        <v>1239481.9099999999</v>
      </c>
      <c r="C15" s="13">
        <v>1130224.56</v>
      </c>
      <c r="D15" s="13">
        <v>1189085.8799999999</v>
      </c>
      <c r="E15" s="13">
        <v>1179559.31</v>
      </c>
      <c r="F15" s="13">
        <v>979422.82</v>
      </c>
      <c r="G15" s="13">
        <v>932528.24</v>
      </c>
      <c r="H15" s="13">
        <v>1252774.3400000001</v>
      </c>
      <c r="I15" s="13">
        <v>1127890.44</v>
      </c>
      <c r="J15" s="13">
        <v>1282650.04</v>
      </c>
      <c r="K15" s="13">
        <v>1294788.8700000001</v>
      </c>
      <c r="L15" s="13">
        <v>1282348.21</v>
      </c>
      <c r="M15" s="13">
        <v>1180673.8400000001</v>
      </c>
      <c r="N15" s="9"/>
      <c r="O15" s="13">
        <f t="shared" si="0"/>
        <v>14071428.460000001</v>
      </c>
    </row>
    <row r="16" spans="1:15" x14ac:dyDescent="0.3">
      <c r="A16" s="12" t="s">
        <v>22</v>
      </c>
      <c r="B16" s="13">
        <v>55174.36</v>
      </c>
      <c r="C16" s="13">
        <v>62566.84</v>
      </c>
      <c r="D16" s="13">
        <v>51428.51</v>
      </c>
      <c r="E16" s="13">
        <v>53761.47</v>
      </c>
      <c r="F16" s="13">
        <v>51799.63</v>
      </c>
      <c r="G16" s="13">
        <v>68780.63</v>
      </c>
      <c r="H16" s="13">
        <v>62553.99</v>
      </c>
      <c r="I16" s="13">
        <v>67944.12</v>
      </c>
      <c r="J16" s="13">
        <v>63121.36</v>
      </c>
      <c r="K16" s="13">
        <v>85739.61</v>
      </c>
      <c r="L16" s="13">
        <v>52268.81</v>
      </c>
      <c r="M16" s="13">
        <v>59849.54</v>
      </c>
      <c r="N16" s="9"/>
      <c r="O16" s="13">
        <f t="shared" si="0"/>
        <v>734988.87000000011</v>
      </c>
    </row>
    <row r="17" spans="1:15" x14ac:dyDescent="0.3">
      <c r="A17" s="12" t="s">
        <v>23</v>
      </c>
      <c r="B17" s="13">
        <v>223.16</v>
      </c>
      <c r="C17" s="13">
        <v>236.59</v>
      </c>
      <c r="D17" s="13">
        <v>87.39</v>
      </c>
      <c r="E17" s="13">
        <v>155.72999999999999</v>
      </c>
      <c r="F17" s="13">
        <v>558.30999999999995</v>
      </c>
      <c r="G17" s="13">
        <v>196.73</v>
      </c>
      <c r="H17" s="13">
        <v>169.88</v>
      </c>
      <c r="I17" s="13">
        <v>196.73</v>
      </c>
      <c r="J17" s="13">
        <v>210.15</v>
      </c>
      <c r="K17" s="13">
        <v>190.01</v>
      </c>
      <c r="L17" s="13">
        <v>216.86</v>
      </c>
      <c r="M17" s="13">
        <v>198.45</v>
      </c>
      <c r="N17" s="9"/>
      <c r="O17" s="13">
        <f t="shared" si="0"/>
        <v>2639.9900000000002</v>
      </c>
    </row>
    <row r="18" spans="1:15" x14ac:dyDescent="0.3">
      <c r="A18" s="12" t="s">
        <v>24</v>
      </c>
      <c r="B18" s="13">
        <v>664.91</v>
      </c>
      <c r="C18" s="13">
        <v>662.1</v>
      </c>
      <c r="D18" s="13">
        <v>627.28</v>
      </c>
      <c r="E18" s="13">
        <v>610.73</v>
      </c>
      <c r="F18" s="13">
        <v>627.62</v>
      </c>
      <c r="G18" s="13">
        <v>636.84</v>
      </c>
      <c r="H18" s="13">
        <v>624.82000000000005</v>
      </c>
      <c r="I18" s="13">
        <v>648.07000000000005</v>
      </c>
      <c r="J18" s="13">
        <v>639.65</v>
      </c>
      <c r="K18" s="13">
        <v>638.55999999999995</v>
      </c>
      <c r="L18" s="13">
        <v>650.87</v>
      </c>
      <c r="M18" s="13">
        <v>622.16</v>
      </c>
      <c r="N18" s="9"/>
      <c r="O18" s="13">
        <f t="shared" si="0"/>
        <v>7653.61</v>
      </c>
    </row>
    <row r="19" spans="1:15" x14ac:dyDescent="0.3">
      <c r="A19" s="12" t="s">
        <v>25</v>
      </c>
      <c r="B19" s="13">
        <v>283501.59000000003</v>
      </c>
      <c r="C19" s="13">
        <v>235161.17</v>
      </c>
      <c r="D19" s="13">
        <v>233116.72</v>
      </c>
      <c r="E19" s="13">
        <v>399982.46</v>
      </c>
      <c r="F19" s="13">
        <v>70015.7</v>
      </c>
      <c r="G19" s="13">
        <v>232729.32</v>
      </c>
      <c r="H19" s="13">
        <v>209334.47</v>
      </c>
      <c r="I19" s="13">
        <v>213758.11</v>
      </c>
      <c r="J19" s="13">
        <v>226906.05</v>
      </c>
      <c r="K19" s="13">
        <v>228623.53</v>
      </c>
      <c r="L19" s="13">
        <v>237730.56</v>
      </c>
      <c r="M19" s="13">
        <v>212181.31</v>
      </c>
      <c r="N19" s="9"/>
      <c r="O19" s="13">
        <f t="shared" si="0"/>
        <v>2783040.9899999998</v>
      </c>
    </row>
    <row r="20" spans="1:15" x14ac:dyDescent="0.3">
      <c r="A20" s="12" t="s">
        <v>26</v>
      </c>
      <c r="B20" s="13">
        <v>3286246.42</v>
      </c>
      <c r="C20" s="13">
        <v>3144577.84</v>
      </c>
      <c r="D20" s="13">
        <v>2768272.22</v>
      </c>
      <c r="E20" s="13">
        <v>3684760.53</v>
      </c>
      <c r="F20" s="13">
        <v>3023490.43</v>
      </c>
      <c r="G20" s="13">
        <v>3694785.35</v>
      </c>
      <c r="H20" s="13">
        <v>3086055.38</v>
      </c>
      <c r="I20" s="13">
        <v>3248842.9</v>
      </c>
      <c r="J20" s="13">
        <v>4813119.67</v>
      </c>
      <c r="K20" s="13">
        <v>4671477.68</v>
      </c>
      <c r="L20" s="13">
        <v>5025194.6399999997</v>
      </c>
      <c r="M20" s="13">
        <v>4082620.47</v>
      </c>
      <c r="N20" s="9"/>
      <c r="O20" s="13">
        <f t="shared" si="0"/>
        <v>44529443.529999994</v>
      </c>
    </row>
    <row r="21" spans="1:15" x14ac:dyDescent="0.3">
      <c r="A21" s="12" t="s">
        <v>27</v>
      </c>
      <c r="B21" s="14">
        <f>SUM(B7:B20)</f>
        <v>52173454.719999999</v>
      </c>
      <c r="C21" s="14">
        <f t="shared" ref="C21:M21" si="1">SUM(C7:C20)</f>
        <v>51796263.540000007</v>
      </c>
      <c r="D21" s="14">
        <f t="shared" si="1"/>
        <v>50943094.719999999</v>
      </c>
      <c r="E21" s="14">
        <f t="shared" si="1"/>
        <v>56077725.179999985</v>
      </c>
      <c r="F21" s="14">
        <f t="shared" si="1"/>
        <v>48990532.980000012</v>
      </c>
      <c r="G21" s="14">
        <f t="shared" si="1"/>
        <v>51054784.060000002</v>
      </c>
      <c r="H21" s="14">
        <f t="shared" si="1"/>
        <v>55453946.750000022</v>
      </c>
      <c r="I21" s="14">
        <f t="shared" si="1"/>
        <v>49818758.43999999</v>
      </c>
      <c r="J21" s="14">
        <f t="shared" si="1"/>
        <v>54931592.669999994</v>
      </c>
      <c r="K21" s="14">
        <f t="shared" si="1"/>
        <v>55851033.25</v>
      </c>
      <c r="L21" s="14">
        <f t="shared" si="1"/>
        <v>55740195.400000006</v>
      </c>
      <c r="M21" s="14">
        <f t="shared" si="1"/>
        <v>53129084.960000008</v>
      </c>
      <c r="N21" s="9"/>
      <c r="O21" s="13">
        <f t="shared" si="0"/>
        <v>635960466.67000008</v>
      </c>
    </row>
    <row r="22" spans="1:15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3">
      <c r="A25" s="9" t="s">
        <v>381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31.2" x14ac:dyDescent="0.3">
      <c r="A26" s="10" t="s">
        <v>0</v>
      </c>
      <c r="B26" s="11" t="s">
        <v>1</v>
      </c>
      <c r="C26" s="9" t="s">
        <v>2</v>
      </c>
      <c r="D26" s="9" t="s">
        <v>3</v>
      </c>
      <c r="E26" s="9" t="s">
        <v>4</v>
      </c>
      <c r="F26" s="11" t="s">
        <v>5</v>
      </c>
      <c r="G26" s="9" t="s">
        <v>6</v>
      </c>
      <c r="H26" s="9" t="s">
        <v>7</v>
      </c>
      <c r="I26" s="9" t="s">
        <v>8</v>
      </c>
      <c r="J26" s="11" t="s">
        <v>9</v>
      </c>
      <c r="K26" s="9" t="s">
        <v>10</v>
      </c>
      <c r="L26" s="9" t="s">
        <v>11</v>
      </c>
      <c r="M26" s="9" t="s">
        <v>12</v>
      </c>
      <c r="N26" s="9"/>
      <c r="O26" s="9" t="s">
        <v>13</v>
      </c>
    </row>
    <row r="27" spans="1:15" x14ac:dyDescent="0.3">
      <c r="A27" s="12">
        <v>4</v>
      </c>
      <c r="B27" s="13">
        <v>12440553.84</v>
      </c>
      <c r="C27" s="13">
        <v>31233453.82</v>
      </c>
      <c r="D27" s="13">
        <v>33895947.310000002</v>
      </c>
      <c r="E27" s="13">
        <v>37876917.479999997</v>
      </c>
      <c r="F27" s="13">
        <v>34315245.420000002</v>
      </c>
      <c r="G27" s="13">
        <v>35656462.060000002</v>
      </c>
      <c r="H27" s="13">
        <v>40478593.32</v>
      </c>
      <c r="I27" s="13">
        <v>35085265.420000002</v>
      </c>
      <c r="J27" s="13">
        <v>38512789.100000001</v>
      </c>
      <c r="K27" s="13">
        <v>38883744.369999997</v>
      </c>
      <c r="L27" s="13">
        <v>38959981.68</v>
      </c>
      <c r="M27" s="13">
        <v>37882146.329999998</v>
      </c>
      <c r="N27" s="9"/>
      <c r="O27" s="13">
        <f>SUM(B27:M27)</f>
        <v>415221100.15000004</v>
      </c>
    </row>
    <row r="28" spans="1:15" x14ac:dyDescent="0.3">
      <c r="A28" s="12" t="s">
        <v>14</v>
      </c>
      <c r="B28" s="13">
        <v>148953.94</v>
      </c>
      <c r="C28" s="13">
        <v>1057533.47</v>
      </c>
      <c r="D28" s="13">
        <v>950521.89</v>
      </c>
      <c r="E28" s="13">
        <v>1042076.21</v>
      </c>
      <c r="F28" s="13">
        <v>928601.29</v>
      </c>
      <c r="G28" s="13">
        <v>1082901.6200000001</v>
      </c>
      <c r="H28" s="13">
        <v>1075998.27</v>
      </c>
      <c r="I28" s="13">
        <v>1139446.1399999999</v>
      </c>
      <c r="J28" s="13">
        <v>1070858.74</v>
      </c>
      <c r="K28" s="13">
        <v>1106738.51</v>
      </c>
      <c r="L28" s="13">
        <v>1167663.22</v>
      </c>
      <c r="M28" s="13">
        <v>1060988.1599999999</v>
      </c>
      <c r="N28" s="9"/>
      <c r="O28" s="13">
        <f t="shared" ref="O28:O41" si="2">SUM(B28:M28)</f>
        <v>11832281.459999999</v>
      </c>
    </row>
    <row r="29" spans="1:15" x14ac:dyDescent="0.3">
      <c r="A29" s="12" t="s">
        <v>15</v>
      </c>
      <c r="B29" s="13">
        <v>259395.75</v>
      </c>
      <c r="C29" s="13">
        <v>816335.54</v>
      </c>
      <c r="D29" s="13">
        <v>799010.15</v>
      </c>
      <c r="E29" s="13">
        <v>867899.63</v>
      </c>
      <c r="F29" s="13">
        <v>713922.86</v>
      </c>
      <c r="G29" s="13">
        <v>771008.6</v>
      </c>
      <c r="H29" s="13">
        <v>936868.46</v>
      </c>
      <c r="I29" s="13">
        <v>775674.16</v>
      </c>
      <c r="J29" s="13">
        <v>881719.98</v>
      </c>
      <c r="K29" s="13">
        <v>901381.32</v>
      </c>
      <c r="L29" s="13">
        <v>873091.26</v>
      </c>
      <c r="M29" s="13">
        <v>846933.21</v>
      </c>
      <c r="N29" s="9"/>
      <c r="O29" s="13">
        <f t="shared" si="2"/>
        <v>9443240.9199999981</v>
      </c>
    </row>
    <row r="30" spans="1:15" x14ac:dyDescent="0.3">
      <c r="A30" s="12" t="s">
        <v>16</v>
      </c>
      <c r="B30" s="13">
        <v>284805.21999999997</v>
      </c>
      <c r="C30" s="13">
        <v>697781.51</v>
      </c>
      <c r="D30" s="13">
        <v>739240.34</v>
      </c>
      <c r="E30" s="13">
        <v>814748.31</v>
      </c>
      <c r="F30" s="13">
        <v>723651.45</v>
      </c>
      <c r="G30" s="13">
        <v>755430.95</v>
      </c>
      <c r="H30" s="13">
        <v>859423.68</v>
      </c>
      <c r="I30" s="13">
        <v>702410.04</v>
      </c>
      <c r="J30" s="13">
        <v>772580.36</v>
      </c>
      <c r="K30" s="13">
        <v>786881.36</v>
      </c>
      <c r="L30" s="13">
        <v>784867.11</v>
      </c>
      <c r="M30" s="13">
        <v>757117.62</v>
      </c>
      <c r="N30" s="9"/>
      <c r="O30" s="13">
        <f t="shared" si="2"/>
        <v>8678937.9500000011</v>
      </c>
    </row>
    <row r="31" spans="1:15" x14ac:dyDescent="0.3">
      <c r="A31" s="12" t="s">
        <v>17</v>
      </c>
      <c r="B31" s="13">
        <v>7348.12</v>
      </c>
      <c r="C31" s="13">
        <v>269263.8</v>
      </c>
      <c r="D31" s="13">
        <v>569769.39</v>
      </c>
      <c r="E31" s="13">
        <v>603569.21</v>
      </c>
      <c r="F31" s="13">
        <v>488921.78</v>
      </c>
      <c r="G31" s="13">
        <v>574830.87</v>
      </c>
      <c r="H31" s="13">
        <v>603857.81999999995</v>
      </c>
      <c r="I31" s="13">
        <v>456798.78</v>
      </c>
      <c r="J31" s="13">
        <v>598604.75</v>
      </c>
      <c r="K31" s="13">
        <v>496142.11</v>
      </c>
      <c r="L31" s="13">
        <v>448926.6</v>
      </c>
      <c r="M31" s="13">
        <v>471356.18</v>
      </c>
      <c r="N31" s="9"/>
      <c r="O31" s="13">
        <f t="shared" si="2"/>
        <v>5589389.4099999992</v>
      </c>
    </row>
    <row r="32" spans="1:15" x14ac:dyDescent="0.3">
      <c r="A32" s="12" t="s">
        <v>18</v>
      </c>
      <c r="B32" s="13">
        <v>171478.58</v>
      </c>
      <c r="C32" s="13">
        <v>172752.42</v>
      </c>
      <c r="D32" s="13">
        <v>187662.26</v>
      </c>
      <c r="E32" s="13">
        <v>188051.11</v>
      </c>
      <c r="F32" s="13">
        <v>166292.82999999999</v>
      </c>
      <c r="G32" s="13">
        <v>158261.65</v>
      </c>
      <c r="H32" s="13">
        <v>172024.68</v>
      </c>
      <c r="I32" s="13">
        <v>197361.56</v>
      </c>
      <c r="J32" s="13">
        <v>196558.81</v>
      </c>
      <c r="K32" s="13">
        <v>222096.69</v>
      </c>
      <c r="L32" s="13">
        <v>216369.58</v>
      </c>
      <c r="M32" s="13">
        <v>219545.86</v>
      </c>
      <c r="N32" s="9"/>
      <c r="O32" s="13">
        <f t="shared" si="2"/>
        <v>2268456.0300000003</v>
      </c>
    </row>
    <row r="33" spans="1:15" x14ac:dyDescent="0.3">
      <c r="A33" s="12" t="s">
        <v>19</v>
      </c>
      <c r="B33" s="13">
        <v>774362.42</v>
      </c>
      <c r="C33" s="13">
        <v>2619824.52</v>
      </c>
      <c r="D33" s="13">
        <v>2820136.89</v>
      </c>
      <c r="E33" s="13">
        <v>3067369.47</v>
      </c>
      <c r="F33" s="13">
        <v>2885548.15</v>
      </c>
      <c r="G33" s="13">
        <v>2896383.66</v>
      </c>
      <c r="H33" s="13">
        <v>2824292.7</v>
      </c>
      <c r="I33" s="13">
        <v>2862121.89</v>
      </c>
      <c r="J33" s="13">
        <v>2669818.41</v>
      </c>
      <c r="K33" s="13">
        <v>3084161.87</v>
      </c>
      <c r="L33" s="13">
        <v>2727087.66</v>
      </c>
      <c r="M33" s="13">
        <v>2752104.92</v>
      </c>
      <c r="N33" s="9"/>
      <c r="O33" s="13">
        <f t="shared" si="2"/>
        <v>31983212.560000002</v>
      </c>
    </row>
    <row r="34" spans="1:15" x14ac:dyDescent="0.3">
      <c r="A34" s="12" t="s">
        <v>20</v>
      </c>
      <c r="B34" s="13">
        <v>10576.69</v>
      </c>
      <c r="C34" s="13">
        <v>60834.36</v>
      </c>
      <c r="D34" s="13">
        <v>74227.92</v>
      </c>
      <c r="E34" s="13">
        <v>60417.29</v>
      </c>
      <c r="F34" s="13">
        <v>46144.69</v>
      </c>
      <c r="G34" s="13">
        <v>55268.75</v>
      </c>
      <c r="H34" s="13">
        <v>52503.91</v>
      </c>
      <c r="I34" s="13">
        <v>56082</v>
      </c>
      <c r="J34" s="13">
        <v>67299.48</v>
      </c>
      <c r="K34" s="13">
        <v>59745.7</v>
      </c>
      <c r="L34" s="13">
        <v>59083.360000000001</v>
      </c>
      <c r="M34" s="13">
        <v>57569.54</v>
      </c>
      <c r="N34" s="9"/>
      <c r="O34" s="13">
        <f t="shared" si="2"/>
        <v>659753.68999999994</v>
      </c>
    </row>
    <row r="35" spans="1:15" x14ac:dyDescent="0.3">
      <c r="A35" s="12" t="s">
        <v>21</v>
      </c>
      <c r="B35" s="13">
        <v>59468.81</v>
      </c>
      <c r="C35" s="13">
        <v>451015.62</v>
      </c>
      <c r="D35" s="13">
        <v>1005504.28</v>
      </c>
      <c r="E35" s="13">
        <v>1203156.67</v>
      </c>
      <c r="F35" s="13">
        <v>983277.14</v>
      </c>
      <c r="G35" s="13">
        <v>919397.17</v>
      </c>
      <c r="H35" s="13">
        <v>1265714.1499999999</v>
      </c>
      <c r="I35" s="13">
        <v>1119646.72</v>
      </c>
      <c r="J35" s="13">
        <v>1263477.44</v>
      </c>
      <c r="K35" s="13">
        <v>1284141.96</v>
      </c>
      <c r="L35" s="13">
        <v>1276103.56</v>
      </c>
      <c r="M35" s="13">
        <v>1183998.24</v>
      </c>
      <c r="N35" s="9"/>
      <c r="O35" s="13">
        <f t="shared" si="2"/>
        <v>12014901.760000002</v>
      </c>
    </row>
    <row r="36" spans="1:15" x14ac:dyDescent="0.3">
      <c r="A36" s="12" t="s">
        <v>22</v>
      </c>
      <c r="B36" s="13">
        <v>16683.38</v>
      </c>
      <c r="C36" s="13">
        <v>31060.68</v>
      </c>
      <c r="D36" s="13">
        <v>20432.330000000002</v>
      </c>
      <c r="E36" s="13">
        <v>25702.54</v>
      </c>
      <c r="F36" s="13">
        <v>24217.58</v>
      </c>
      <c r="G36" s="13">
        <v>23435.439999999999</v>
      </c>
      <c r="H36" s="13">
        <v>16060.94</v>
      </c>
      <c r="I36" s="13">
        <v>34522.449999999997</v>
      </c>
      <c r="J36" s="13">
        <v>28094.76</v>
      </c>
      <c r="K36" s="13">
        <v>48905.5</v>
      </c>
      <c r="L36" s="13">
        <v>15879.38</v>
      </c>
      <c r="M36" s="13">
        <v>28072.17</v>
      </c>
      <c r="N36" s="9"/>
      <c r="O36" s="13">
        <f t="shared" si="2"/>
        <v>313067.14999999997</v>
      </c>
    </row>
    <row r="37" spans="1:15" x14ac:dyDescent="0.3">
      <c r="A37" s="12" t="s">
        <v>23</v>
      </c>
      <c r="B37" s="13">
        <v>47.3</v>
      </c>
      <c r="C37" s="13">
        <v>94.59</v>
      </c>
      <c r="D37" s="13">
        <v>57.98</v>
      </c>
      <c r="E37" s="13">
        <v>27.16</v>
      </c>
      <c r="F37" s="13">
        <v>277.64</v>
      </c>
      <c r="G37" s="13">
        <v>54.73</v>
      </c>
      <c r="H37" s="13">
        <v>41.31</v>
      </c>
      <c r="I37" s="13">
        <v>41.31</v>
      </c>
      <c r="J37" s="13">
        <v>81.58</v>
      </c>
      <c r="K37" s="13">
        <v>41.31</v>
      </c>
      <c r="L37" s="13">
        <v>41.31</v>
      </c>
      <c r="M37" s="13">
        <v>59.95</v>
      </c>
      <c r="N37" s="9"/>
      <c r="O37" s="13">
        <f t="shared" si="2"/>
        <v>866.17000000000007</v>
      </c>
    </row>
    <row r="38" spans="1:15" x14ac:dyDescent="0.3">
      <c r="A38" s="12" t="s">
        <v>24</v>
      </c>
      <c r="B38" s="13">
        <v>67.92</v>
      </c>
      <c r="C38" s="13">
        <v>662.1</v>
      </c>
      <c r="D38" s="13">
        <v>641.37</v>
      </c>
      <c r="E38" s="13">
        <v>639.65</v>
      </c>
      <c r="F38" s="13">
        <v>642.45000000000005</v>
      </c>
      <c r="G38" s="13">
        <v>636.84</v>
      </c>
      <c r="H38" s="13">
        <v>639.65</v>
      </c>
      <c r="I38" s="13">
        <v>648.07000000000005</v>
      </c>
      <c r="J38" s="13">
        <v>639.65</v>
      </c>
      <c r="K38" s="13">
        <v>638.55999999999995</v>
      </c>
      <c r="L38" s="13">
        <v>650.87</v>
      </c>
      <c r="M38" s="13">
        <v>622.16</v>
      </c>
      <c r="N38" s="9"/>
      <c r="O38" s="13">
        <f t="shared" si="2"/>
        <v>7129.29</v>
      </c>
    </row>
    <row r="39" spans="1:15" x14ac:dyDescent="0.3">
      <c r="A39" s="12" t="s">
        <v>25</v>
      </c>
      <c r="B39" s="13">
        <v>40938.519999999997</v>
      </c>
      <c r="C39" s="13">
        <v>181150.18</v>
      </c>
      <c r="D39" s="13">
        <v>194176.26</v>
      </c>
      <c r="E39" s="13">
        <v>356775.67</v>
      </c>
      <c r="F39" s="13">
        <v>67936.490000000005</v>
      </c>
      <c r="G39" s="13">
        <v>218517.73</v>
      </c>
      <c r="H39" s="13">
        <v>209730.34</v>
      </c>
      <c r="I39" s="13">
        <v>197644.16</v>
      </c>
      <c r="J39" s="13">
        <v>218284.33</v>
      </c>
      <c r="K39" s="13">
        <v>215723.78</v>
      </c>
      <c r="L39" s="13">
        <v>224945.55</v>
      </c>
      <c r="M39" s="13">
        <v>198601.67</v>
      </c>
      <c r="N39" s="9"/>
      <c r="O39" s="13">
        <f t="shared" si="2"/>
        <v>2324424.6799999997</v>
      </c>
    </row>
    <row r="40" spans="1:15" x14ac:dyDescent="0.3">
      <c r="A40" s="12" t="s">
        <v>26</v>
      </c>
      <c r="B40" s="13">
        <v>1015.75</v>
      </c>
      <c r="C40" s="13">
        <v>5227.3100000000004</v>
      </c>
      <c r="D40" s="13">
        <v>5276.65</v>
      </c>
      <c r="E40" s="13">
        <v>5670.67</v>
      </c>
      <c r="F40" s="13">
        <v>14253.89</v>
      </c>
      <c r="G40" s="13">
        <v>14638.6</v>
      </c>
      <c r="H40" s="13">
        <v>15401.47</v>
      </c>
      <c r="I40" s="13">
        <v>15577.8</v>
      </c>
      <c r="J40" s="13">
        <v>17746.34</v>
      </c>
      <c r="K40" s="13">
        <v>15120.16</v>
      </c>
      <c r="L40" s="13">
        <v>31595.41</v>
      </c>
      <c r="M40" s="13">
        <v>17984.14</v>
      </c>
      <c r="N40" s="9"/>
      <c r="O40" s="13">
        <f t="shared" si="2"/>
        <v>159508.19</v>
      </c>
    </row>
    <row r="41" spans="1:15" x14ac:dyDescent="0.3">
      <c r="A41" s="12" t="s">
        <v>27</v>
      </c>
      <c r="B41" s="14">
        <f>SUM(B27:B40)</f>
        <v>14215696.24</v>
      </c>
      <c r="C41" s="14">
        <f t="shared" ref="C41:M41" si="3">SUM(C27:C40)</f>
        <v>37596989.920000002</v>
      </c>
      <c r="D41" s="14">
        <f t="shared" si="3"/>
        <v>41262605.019999996</v>
      </c>
      <c r="E41" s="14">
        <f t="shared" si="3"/>
        <v>46113021.07</v>
      </c>
      <c r="F41" s="14">
        <f t="shared" si="3"/>
        <v>41358933.660000004</v>
      </c>
      <c r="G41" s="14">
        <f t="shared" si="3"/>
        <v>43127228.669999994</v>
      </c>
      <c r="H41" s="14">
        <f t="shared" si="3"/>
        <v>48511150.700000003</v>
      </c>
      <c r="I41" s="14">
        <f t="shared" si="3"/>
        <v>42643240.5</v>
      </c>
      <c r="J41" s="14">
        <f t="shared" si="3"/>
        <v>46298553.729999997</v>
      </c>
      <c r="K41" s="14">
        <f t="shared" si="3"/>
        <v>47105463.199999996</v>
      </c>
      <c r="L41" s="14">
        <f t="shared" si="3"/>
        <v>46786286.549999997</v>
      </c>
      <c r="M41" s="14">
        <f t="shared" si="3"/>
        <v>45477100.149999999</v>
      </c>
      <c r="N41" s="9"/>
      <c r="O41" s="13">
        <f t="shared" si="2"/>
        <v>500496269.40999997</v>
      </c>
    </row>
    <row r="42" spans="1:1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3">
      <c r="A45" s="9" t="s">
        <v>382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31.2" x14ac:dyDescent="0.3">
      <c r="A46" s="10" t="s">
        <v>0</v>
      </c>
      <c r="B46" s="11" t="s">
        <v>1</v>
      </c>
      <c r="C46" s="9" t="s">
        <v>2</v>
      </c>
      <c r="D46" s="9" t="s">
        <v>3</v>
      </c>
      <c r="E46" s="9" t="s">
        <v>4</v>
      </c>
      <c r="F46" s="11" t="s">
        <v>5</v>
      </c>
      <c r="G46" s="9" t="s">
        <v>6</v>
      </c>
      <c r="H46" s="9" t="s">
        <v>7</v>
      </c>
      <c r="I46" s="9" t="s">
        <v>8</v>
      </c>
      <c r="J46" s="11" t="s">
        <v>9</v>
      </c>
      <c r="K46" s="9" t="s">
        <v>10</v>
      </c>
      <c r="L46" s="9" t="s">
        <v>11</v>
      </c>
      <c r="M46" s="9" t="s">
        <v>12</v>
      </c>
      <c r="N46" s="9"/>
      <c r="O46" s="9" t="s">
        <v>13</v>
      </c>
    </row>
    <row r="47" spans="1:15" x14ac:dyDescent="0.3">
      <c r="A47" s="12">
        <v>4</v>
      </c>
      <c r="B47" s="13">
        <v>12043557.35</v>
      </c>
      <c r="C47" s="13">
        <v>31226046.600000001</v>
      </c>
      <c r="D47" s="13">
        <v>33852711.649999999</v>
      </c>
      <c r="E47" s="13">
        <v>37765888.920000002</v>
      </c>
      <c r="F47" s="13">
        <v>34287086.479999997</v>
      </c>
      <c r="G47" s="13">
        <v>35650993.229999997</v>
      </c>
      <c r="H47" s="13">
        <v>40469737.719999999</v>
      </c>
      <c r="I47" s="13">
        <v>34971371.68</v>
      </c>
      <c r="J47" s="13">
        <v>38163478.07</v>
      </c>
      <c r="K47" s="13">
        <v>38415773.07</v>
      </c>
      <c r="L47" s="13">
        <v>38251815.700000003</v>
      </c>
      <c r="M47" s="13">
        <v>36123648.759999998</v>
      </c>
      <c r="N47" s="13"/>
      <c r="O47" s="13">
        <f>SUM(B47:M47)</f>
        <v>411222109.22999996</v>
      </c>
    </row>
    <row r="48" spans="1:15" x14ac:dyDescent="0.3">
      <c r="A48" s="12" t="s">
        <v>14</v>
      </c>
      <c r="B48" s="13">
        <v>148953.94</v>
      </c>
      <c r="C48" s="13">
        <v>1057533.47</v>
      </c>
      <c r="D48" s="13">
        <v>950521.89</v>
      </c>
      <c r="E48" s="13">
        <v>1042076.21</v>
      </c>
      <c r="F48" s="13">
        <v>928601.29</v>
      </c>
      <c r="G48" s="13">
        <v>1082901.6200000001</v>
      </c>
      <c r="H48" s="13">
        <v>1075998.27</v>
      </c>
      <c r="I48" s="13">
        <v>1139446.1399999999</v>
      </c>
      <c r="J48" s="13">
        <v>1069060.78</v>
      </c>
      <c r="K48" s="13">
        <v>1099381.76</v>
      </c>
      <c r="L48" s="13">
        <v>1161105.71</v>
      </c>
      <c r="M48" s="13">
        <v>1059959.78</v>
      </c>
      <c r="N48" s="13"/>
      <c r="O48" s="13">
        <f t="shared" ref="O48:O61" si="4">SUM(B48:M48)</f>
        <v>11815540.859999998</v>
      </c>
    </row>
    <row r="49" spans="1:15" x14ac:dyDescent="0.3">
      <c r="A49" s="12" t="s">
        <v>15</v>
      </c>
      <c r="B49" s="13">
        <v>253427.05</v>
      </c>
      <c r="C49" s="13">
        <v>816335.54</v>
      </c>
      <c r="D49" s="13">
        <v>799010.15</v>
      </c>
      <c r="E49" s="13">
        <v>867899.63</v>
      </c>
      <c r="F49" s="13">
        <v>713922.86</v>
      </c>
      <c r="G49" s="13">
        <v>771008.6</v>
      </c>
      <c r="H49" s="13">
        <v>936868.46</v>
      </c>
      <c r="I49" s="13">
        <v>775617.38</v>
      </c>
      <c r="J49" s="13">
        <v>876058.46</v>
      </c>
      <c r="K49" s="13">
        <v>897193.42</v>
      </c>
      <c r="L49" s="13">
        <v>863377.02</v>
      </c>
      <c r="M49" s="13">
        <v>824104.13</v>
      </c>
      <c r="N49" s="13"/>
      <c r="O49" s="13">
        <f t="shared" si="4"/>
        <v>9394822.7000000011</v>
      </c>
    </row>
    <row r="50" spans="1:15" x14ac:dyDescent="0.3">
      <c r="A50" s="12" t="s">
        <v>16</v>
      </c>
      <c r="B50" s="13">
        <v>272558.95</v>
      </c>
      <c r="C50" s="13">
        <v>697781.51</v>
      </c>
      <c r="D50" s="13">
        <v>738061.94</v>
      </c>
      <c r="E50" s="13">
        <v>814748.31</v>
      </c>
      <c r="F50" s="13">
        <v>723651.45</v>
      </c>
      <c r="G50" s="13">
        <v>755430.95</v>
      </c>
      <c r="H50" s="13">
        <v>859423.68</v>
      </c>
      <c r="I50" s="13">
        <v>700593.79</v>
      </c>
      <c r="J50" s="13">
        <v>766017.92</v>
      </c>
      <c r="K50" s="13">
        <v>775740.13</v>
      </c>
      <c r="L50" s="13">
        <v>772494.94</v>
      </c>
      <c r="M50" s="13">
        <v>733351.5</v>
      </c>
      <c r="N50" s="13"/>
      <c r="O50" s="13">
        <f t="shared" si="4"/>
        <v>8609855.0700000003</v>
      </c>
    </row>
    <row r="51" spans="1:15" x14ac:dyDescent="0.3">
      <c r="A51" s="12" t="s">
        <v>17</v>
      </c>
      <c r="B51" s="13">
        <v>7348.12</v>
      </c>
      <c r="C51" s="13">
        <v>269263.8</v>
      </c>
      <c r="D51" s="13">
        <v>569769.39</v>
      </c>
      <c r="E51" s="13">
        <v>603569.21</v>
      </c>
      <c r="F51" s="13">
        <v>488921.78</v>
      </c>
      <c r="G51" s="13">
        <v>574830.87</v>
      </c>
      <c r="H51" s="13">
        <v>603857.81999999995</v>
      </c>
      <c r="I51" s="13">
        <v>456798.78</v>
      </c>
      <c r="J51" s="13">
        <v>598604.75</v>
      </c>
      <c r="K51" s="13">
        <v>496142.11</v>
      </c>
      <c r="L51" s="13">
        <v>448926.6</v>
      </c>
      <c r="M51" s="13">
        <v>470970.11</v>
      </c>
      <c r="N51" s="13"/>
      <c r="O51" s="13">
        <f t="shared" si="4"/>
        <v>5589003.3399999999</v>
      </c>
    </row>
    <row r="52" spans="1:15" x14ac:dyDescent="0.3">
      <c r="A52" s="12" t="s">
        <v>18</v>
      </c>
      <c r="B52" s="13">
        <v>171478.58</v>
      </c>
      <c r="C52" s="13">
        <v>172752.42</v>
      </c>
      <c r="D52" s="13">
        <v>187662.26</v>
      </c>
      <c r="E52" s="13">
        <v>188051.11</v>
      </c>
      <c r="F52" s="13">
        <v>166292.82999999999</v>
      </c>
      <c r="G52" s="13">
        <v>158261.65</v>
      </c>
      <c r="H52" s="13">
        <v>172024.68</v>
      </c>
      <c r="I52" s="13">
        <v>197361.56</v>
      </c>
      <c r="J52" s="13">
        <v>196558.81</v>
      </c>
      <c r="K52" s="13">
        <v>222096.69</v>
      </c>
      <c r="L52" s="13">
        <v>216369.58</v>
      </c>
      <c r="M52" s="13">
        <v>219496.35</v>
      </c>
      <c r="N52" s="13"/>
      <c r="O52" s="13">
        <f t="shared" si="4"/>
        <v>2268406.52</v>
      </c>
    </row>
    <row r="53" spans="1:15" x14ac:dyDescent="0.3">
      <c r="A53" s="12" t="s">
        <v>19</v>
      </c>
      <c r="B53" s="13">
        <v>774362.42</v>
      </c>
      <c r="C53" s="13">
        <v>2619824.52</v>
      </c>
      <c r="D53" s="13">
        <v>2820136.89</v>
      </c>
      <c r="E53" s="13">
        <v>3067369.47</v>
      </c>
      <c r="F53" s="13">
        <v>2885548.15</v>
      </c>
      <c r="G53" s="13">
        <v>2896383.66</v>
      </c>
      <c r="H53" s="13">
        <v>2824292.7</v>
      </c>
      <c r="I53" s="13">
        <v>2862121.89</v>
      </c>
      <c r="J53" s="13">
        <v>2669818.41</v>
      </c>
      <c r="K53" s="13">
        <v>3077740.85</v>
      </c>
      <c r="L53" s="13">
        <v>2704833.71</v>
      </c>
      <c r="M53" s="13">
        <v>2711544.94</v>
      </c>
      <c r="N53" s="13"/>
      <c r="O53" s="13">
        <f t="shared" si="4"/>
        <v>31913977.610000007</v>
      </c>
    </row>
    <row r="54" spans="1:15" x14ac:dyDescent="0.3">
      <c r="A54" s="12" t="s">
        <v>20</v>
      </c>
      <c r="B54" s="13">
        <v>10576.69</v>
      </c>
      <c r="C54" s="13">
        <v>60834.36</v>
      </c>
      <c r="D54" s="13">
        <v>74227.92</v>
      </c>
      <c r="E54" s="13">
        <v>60417.29</v>
      </c>
      <c r="F54" s="13">
        <v>46144.69</v>
      </c>
      <c r="G54" s="13">
        <v>55268.75</v>
      </c>
      <c r="H54" s="13">
        <v>52503.91</v>
      </c>
      <c r="I54" s="13">
        <v>56082</v>
      </c>
      <c r="J54" s="13">
        <v>67192.52</v>
      </c>
      <c r="K54" s="13">
        <v>59626.83</v>
      </c>
      <c r="L54" s="13">
        <v>58155.38</v>
      </c>
      <c r="M54" s="13">
        <v>55313.62</v>
      </c>
      <c r="N54" s="13"/>
      <c r="O54" s="13">
        <f t="shared" si="4"/>
        <v>656343.96</v>
      </c>
    </row>
    <row r="55" spans="1:15" x14ac:dyDescent="0.3">
      <c r="A55" s="12" t="s">
        <v>21</v>
      </c>
      <c r="B55" s="13">
        <v>59468.81</v>
      </c>
      <c r="C55" s="13">
        <v>450528.8</v>
      </c>
      <c r="D55" s="13">
        <v>1005504.28</v>
      </c>
      <c r="E55" s="13">
        <v>1203156.67</v>
      </c>
      <c r="F55" s="13">
        <v>983277.14</v>
      </c>
      <c r="G55" s="13">
        <v>919397.17</v>
      </c>
      <c r="H55" s="13">
        <v>1265714.1499999999</v>
      </c>
      <c r="I55" s="13">
        <v>1118852.82</v>
      </c>
      <c r="J55" s="13">
        <v>1240514.28</v>
      </c>
      <c r="K55" s="13">
        <v>1282031.1000000001</v>
      </c>
      <c r="L55" s="13">
        <v>1259200.6499999999</v>
      </c>
      <c r="M55" s="13">
        <v>1175861.3500000001</v>
      </c>
      <c r="N55" s="13"/>
      <c r="O55" s="13">
        <f t="shared" si="4"/>
        <v>11963507.220000001</v>
      </c>
    </row>
    <row r="56" spans="1:15" x14ac:dyDescent="0.3">
      <c r="A56" s="12" t="s">
        <v>22</v>
      </c>
      <c r="B56" s="13">
        <v>16683.38</v>
      </c>
      <c r="C56" s="13">
        <v>31060.68</v>
      </c>
      <c r="D56" s="13">
        <v>20432.330000000002</v>
      </c>
      <c r="E56" s="13">
        <v>25702.54</v>
      </c>
      <c r="F56" s="13">
        <v>24217.58</v>
      </c>
      <c r="G56" s="13">
        <v>23435.439999999999</v>
      </c>
      <c r="H56" s="13">
        <v>16060.94</v>
      </c>
      <c r="I56" s="13">
        <v>34522.449999999997</v>
      </c>
      <c r="J56" s="13">
        <v>28094.76</v>
      </c>
      <c r="K56" s="13">
        <v>48905.5</v>
      </c>
      <c r="L56" s="13">
        <v>15879.38</v>
      </c>
      <c r="M56" s="13">
        <v>28070.28</v>
      </c>
      <c r="N56" s="13"/>
      <c r="O56" s="13">
        <f t="shared" si="4"/>
        <v>313065.26</v>
      </c>
    </row>
    <row r="57" spans="1:15" x14ac:dyDescent="0.3">
      <c r="A57" s="12" t="s">
        <v>23</v>
      </c>
      <c r="B57" s="13">
        <v>47.3</v>
      </c>
      <c r="C57" s="13">
        <v>94.59</v>
      </c>
      <c r="D57" s="13">
        <v>57.98</v>
      </c>
      <c r="E57" s="13">
        <v>27.16</v>
      </c>
      <c r="F57" s="13">
        <v>277.64</v>
      </c>
      <c r="G57" s="13">
        <v>54.73</v>
      </c>
      <c r="H57" s="13">
        <v>41.31</v>
      </c>
      <c r="I57" s="13">
        <v>41.31</v>
      </c>
      <c r="J57" s="13">
        <v>75.48</v>
      </c>
      <c r="K57" s="13">
        <v>14.15</v>
      </c>
      <c r="L57" s="13">
        <v>14.15</v>
      </c>
      <c r="M57" s="13">
        <v>13.95</v>
      </c>
      <c r="N57" s="13"/>
      <c r="O57" s="13">
        <f t="shared" si="4"/>
        <v>759.75</v>
      </c>
    </row>
    <row r="58" spans="1:15" x14ac:dyDescent="0.3">
      <c r="A58" s="12" t="s">
        <v>24</v>
      </c>
      <c r="B58" s="13">
        <v>7.92</v>
      </c>
      <c r="C58" s="13">
        <v>662.1</v>
      </c>
      <c r="D58" s="13">
        <v>641.37</v>
      </c>
      <c r="E58" s="13">
        <v>639.65</v>
      </c>
      <c r="F58" s="13">
        <v>642.45000000000005</v>
      </c>
      <c r="G58" s="13">
        <v>636.84</v>
      </c>
      <c r="H58" s="13">
        <v>639.65</v>
      </c>
      <c r="I58" s="13">
        <v>648.07000000000005</v>
      </c>
      <c r="J58" s="13">
        <v>639.65</v>
      </c>
      <c r="K58" s="13">
        <v>638.55999999999995</v>
      </c>
      <c r="L58" s="13">
        <v>650.87</v>
      </c>
      <c r="M58" s="13">
        <v>622.16</v>
      </c>
      <c r="N58" s="13"/>
      <c r="O58" s="13">
        <f t="shared" si="4"/>
        <v>7069.29</v>
      </c>
    </row>
    <row r="59" spans="1:15" x14ac:dyDescent="0.3">
      <c r="A59" s="12" t="s">
        <v>25</v>
      </c>
      <c r="B59" s="13">
        <v>40757.089999999997</v>
      </c>
      <c r="C59" s="13">
        <v>181150.18</v>
      </c>
      <c r="D59" s="13">
        <v>194176.26</v>
      </c>
      <c r="E59" s="13">
        <v>356775.67</v>
      </c>
      <c r="F59" s="13">
        <v>67936.490000000005</v>
      </c>
      <c r="G59" s="13">
        <v>218517.73</v>
      </c>
      <c r="H59" s="13">
        <v>209730.34</v>
      </c>
      <c r="I59" s="13">
        <v>197620.37</v>
      </c>
      <c r="J59" s="13">
        <v>211162.8</v>
      </c>
      <c r="K59" s="13">
        <v>208116.11</v>
      </c>
      <c r="L59" s="13">
        <v>214136.43</v>
      </c>
      <c r="M59" s="13">
        <v>187869.04</v>
      </c>
      <c r="N59" s="13"/>
      <c r="O59" s="13">
        <f t="shared" si="4"/>
        <v>2287948.5100000002</v>
      </c>
    </row>
    <row r="60" spans="1:15" x14ac:dyDescent="0.3">
      <c r="A60" s="12" t="s">
        <v>26</v>
      </c>
      <c r="B60" s="13">
        <v>1015.75</v>
      </c>
      <c r="C60" s="13">
        <v>5227.3100000000004</v>
      </c>
      <c r="D60" s="13">
        <v>5276.65</v>
      </c>
      <c r="E60" s="13">
        <v>5670.67</v>
      </c>
      <c r="F60" s="13">
        <v>14253.89</v>
      </c>
      <c r="G60" s="13">
        <v>14638.6</v>
      </c>
      <c r="H60" s="13">
        <v>15401.47</v>
      </c>
      <c r="I60" s="13">
        <v>15577.8</v>
      </c>
      <c r="J60" s="13">
        <v>17746.34</v>
      </c>
      <c r="K60" s="13">
        <v>15120.16</v>
      </c>
      <c r="L60" s="13">
        <v>31534.22</v>
      </c>
      <c r="M60" s="13">
        <v>17970.13</v>
      </c>
      <c r="N60" s="13"/>
      <c r="O60" s="13">
        <f t="shared" si="4"/>
        <v>159432.99</v>
      </c>
    </row>
    <row r="61" spans="1:15" x14ac:dyDescent="0.3">
      <c r="A61" s="12" t="s">
        <v>27</v>
      </c>
      <c r="B61" s="13">
        <f>SUM(B47:B60)</f>
        <v>13800243.35</v>
      </c>
      <c r="C61" s="13">
        <f t="shared" ref="C61:M61" si="5">SUM(C47:C60)</f>
        <v>37589095.880000003</v>
      </c>
      <c r="D61" s="13">
        <f t="shared" si="5"/>
        <v>41218190.959999986</v>
      </c>
      <c r="E61" s="13">
        <f t="shared" si="5"/>
        <v>46001992.510000005</v>
      </c>
      <c r="F61" s="13">
        <f t="shared" si="5"/>
        <v>41330774.719999999</v>
      </c>
      <c r="G61" s="13">
        <f t="shared" si="5"/>
        <v>43121759.839999996</v>
      </c>
      <c r="H61" s="13">
        <f t="shared" si="5"/>
        <v>48502295.100000001</v>
      </c>
      <c r="I61" s="13">
        <f t="shared" si="5"/>
        <v>42526656.040000007</v>
      </c>
      <c r="J61" s="13">
        <f t="shared" si="5"/>
        <v>45905023.030000001</v>
      </c>
      <c r="K61" s="13">
        <f t="shared" si="5"/>
        <v>46598520.439999998</v>
      </c>
      <c r="L61" s="13">
        <f t="shared" si="5"/>
        <v>45998494.340000004</v>
      </c>
      <c r="M61" s="13">
        <f t="shared" si="5"/>
        <v>43608796.100000001</v>
      </c>
      <c r="N61" s="13"/>
      <c r="O61" s="13">
        <f t="shared" si="4"/>
        <v>496201842.31000006</v>
      </c>
    </row>
    <row r="62" spans="1:15" x14ac:dyDescent="0.3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x14ac:dyDescent="0.3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x14ac:dyDescent="0.3">
      <c r="A65" s="9" t="s">
        <v>383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ht="31.2" x14ac:dyDescent="0.3">
      <c r="A66" s="10" t="s">
        <v>0</v>
      </c>
      <c r="B66" s="11" t="s">
        <v>1</v>
      </c>
      <c r="C66" s="9" t="s">
        <v>2</v>
      </c>
      <c r="D66" s="9" t="s">
        <v>3</v>
      </c>
      <c r="E66" s="9" t="s">
        <v>4</v>
      </c>
      <c r="F66" s="11" t="s">
        <v>5</v>
      </c>
      <c r="G66" s="9" t="s">
        <v>6</v>
      </c>
      <c r="H66" s="9" t="s">
        <v>7</v>
      </c>
      <c r="I66" s="9" t="s">
        <v>8</v>
      </c>
      <c r="J66" s="11" t="s">
        <v>9</v>
      </c>
      <c r="K66" s="9" t="s">
        <v>10</v>
      </c>
      <c r="L66" s="9" t="s">
        <v>11</v>
      </c>
      <c r="M66" s="9" t="s">
        <v>12</v>
      </c>
      <c r="N66" s="9"/>
      <c r="O66" s="9" t="s">
        <v>13</v>
      </c>
    </row>
    <row r="67" spans="1:15" x14ac:dyDescent="0.3">
      <c r="A67" s="12">
        <v>4</v>
      </c>
      <c r="B67" s="13">
        <v>12434787.92</v>
      </c>
      <c r="C67" s="13">
        <v>31227299.649999999</v>
      </c>
      <c r="D67" s="13">
        <v>33852711.649999999</v>
      </c>
      <c r="E67" s="13">
        <v>37765888.920000002</v>
      </c>
      <c r="F67" s="13">
        <v>34287086.479999997</v>
      </c>
      <c r="G67" s="13">
        <v>35650993.229999997</v>
      </c>
      <c r="H67" s="13">
        <v>40469737.719999999</v>
      </c>
      <c r="I67" s="13">
        <v>34971371.68</v>
      </c>
      <c r="J67" s="13">
        <v>38163478.07</v>
      </c>
      <c r="K67" s="13">
        <v>38415773.07</v>
      </c>
      <c r="L67" s="13">
        <v>38251815.700000003</v>
      </c>
      <c r="M67" s="13">
        <v>36123648.759999998</v>
      </c>
      <c r="N67" s="13"/>
      <c r="O67" s="13">
        <f>SUM(B67:M67)</f>
        <v>411614592.84999996</v>
      </c>
    </row>
    <row r="68" spans="1:15" x14ac:dyDescent="0.3">
      <c r="A68" s="12" t="s">
        <v>14</v>
      </c>
      <c r="B68" s="13">
        <v>148953.94</v>
      </c>
      <c r="C68" s="13">
        <v>1057533.47</v>
      </c>
      <c r="D68" s="13">
        <v>950521.89</v>
      </c>
      <c r="E68" s="13">
        <v>1042076.21</v>
      </c>
      <c r="F68" s="13">
        <v>928601.29</v>
      </c>
      <c r="G68" s="13">
        <v>1082901.6200000001</v>
      </c>
      <c r="H68" s="13">
        <v>1075998.27</v>
      </c>
      <c r="I68" s="13">
        <v>1139446.1399999999</v>
      </c>
      <c r="J68" s="13">
        <v>1069060.78</v>
      </c>
      <c r="K68" s="13">
        <v>1099381.76</v>
      </c>
      <c r="L68" s="13">
        <v>1161105.71</v>
      </c>
      <c r="M68" s="13">
        <v>1059959.78</v>
      </c>
      <c r="N68" s="13"/>
      <c r="O68" s="13">
        <f t="shared" ref="O68:O80" si="6">SUM(B68:M68)</f>
        <v>11815540.859999998</v>
      </c>
    </row>
    <row r="69" spans="1:15" x14ac:dyDescent="0.3">
      <c r="A69" s="12" t="s">
        <v>15</v>
      </c>
      <c r="B69" s="13">
        <v>259395.75</v>
      </c>
      <c r="C69" s="13">
        <v>816335.54</v>
      </c>
      <c r="D69" s="13">
        <v>799010.15</v>
      </c>
      <c r="E69" s="13">
        <v>867899.63</v>
      </c>
      <c r="F69" s="13">
        <v>713922.86</v>
      </c>
      <c r="G69" s="13">
        <v>771008.6</v>
      </c>
      <c r="H69" s="13">
        <v>936868.46</v>
      </c>
      <c r="I69" s="13">
        <v>775617.38</v>
      </c>
      <c r="J69" s="13">
        <v>876058.46</v>
      </c>
      <c r="K69" s="13">
        <v>897193.42</v>
      </c>
      <c r="L69" s="13">
        <v>863377.02</v>
      </c>
      <c r="M69" s="13">
        <v>824104.13</v>
      </c>
      <c r="N69" s="13"/>
      <c r="O69" s="13">
        <f t="shared" si="6"/>
        <v>9400791.4000000004</v>
      </c>
    </row>
    <row r="70" spans="1:15" x14ac:dyDescent="0.3">
      <c r="A70" s="12" t="s">
        <v>16</v>
      </c>
      <c r="B70" s="13">
        <v>284805.21999999997</v>
      </c>
      <c r="C70" s="13">
        <v>697781.51</v>
      </c>
      <c r="D70" s="13">
        <v>738061.94</v>
      </c>
      <c r="E70" s="13">
        <v>814748.31</v>
      </c>
      <c r="F70" s="13">
        <v>723651.45</v>
      </c>
      <c r="G70" s="13">
        <v>755430.95</v>
      </c>
      <c r="H70" s="13">
        <v>859423.68</v>
      </c>
      <c r="I70" s="13">
        <v>700593.79</v>
      </c>
      <c r="J70" s="13">
        <v>766017.92</v>
      </c>
      <c r="K70" s="13">
        <v>775740.13</v>
      </c>
      <c r="L70" s="13">
        <v>772494.94</v>
      </c>
      <c r="M70" s="13">
        <v>733351.5</v>
      </c>
      <c r="N70" s="13"/>
      <c r="O70" s="13">
        <f t="shared" si="6"/>
        <v>8622101.3399999999</v>
      </c>
    </row>
    <row r="71" spans="1:15" x14ac:dyDescent="0.3">
      <c r="A71" s="12" t="s">
        <v>17</v>
      </c>
      <c r="B71" s="13">
        <v>7348.12</v>
      </c>
      <c r="C71" s="13">
        <v>269263.8</v>
      </c>
      <c r="D71" s="13">
        <v>569769.39</v>
      </c>
      <c r="E71" s="13">
        <v>603569.21</v>
      </c>
      <c r="F71" s="13">
        <v>488921.78</v>
      </c>
      <c r="G71" s="13">
        <v>574830.87</v>
      </c>
      <c r="H71" s="13">
        <v>603857.81999999995</v>
      </c>
      <c r="I71" s="13">
        <v>456798.78</v>
      </c>
      <c r="J71" s="13">
        <v>598604.75</v>
      </c>
      <c r="K71" s="13">
        <v>496142.11</v>
      </c>
      <c r="L71" s="13">
        <v>448926.6</v>
      </c>
      <c r="M71" s="13">
        <v>470970.11</v>
      </c>
      <c r="N71" s="13"/>
      <c r="O71" s="13">
        <f t="shared" si="6"/>
        <v>5589003.3399999999</v>
      </c>
    </row>
    <row r="72" spans="1:15" x14ac:dyDescent="0.3">
      <c r="A72" s="12" t="s">
        <v>18</v>
      </c>
      <c r="B72" s="13">
        <v>171478.58</v>
      </c>
      <c r="C72" s="13">
        <v>172752.42</v>
      </c>
      <c r="D72" s="13">
        <v>187662.26</v>
      </c>
      <c r="E72" s="13">
        <v>188051.11</v>
      </c>
      <c r="F72" s="13">
        <v>166292.82999999999</v>
      </c>
      <c r="G72" s="13">
        <v>158261.65</v>
      </c>
      <c r="H72" s="13">
        <v>172024.68</v>
      </c>
      <c r="I72" s="13">
        <v>197361.56</v>
      </c>
      <c r="J72" s="13">
        <v>196558.81</v>
      </c>
      <c r="K72" s="13">
        <v>222096.69</v>
      </c>
      <c r="L72" s="13">
        <v>216369.58</v>
      </c>
      <c r="M72" s="13">
        <v>219496.35</v>
      </c>
      <c r="N72" s="13"/>
      <c r="O72" s="13">
        <f t="shared" si="6"/>
        <v>2268406.52</v>
      </c>
    </row>
    <row r="73" spans="1:15" x14ac:dyDescent="0.3">
      <c r="A73" s="12" t="s">
        <v>19</v>
      </c>
      <c r="B73" s="13">
        <v>774362.42</v>
      </c>
      <c r="C73" s="13">
        <v>2619824.52</v>
      </c>
      <c r="D73" s="13">
        <v>2820136.89</v>
      </c>
      <c r="E73" s="13">
        <v>3067369.47</v>
      </c>
      <c r="F73" s="13">
        <v>2885548.15</v>
      </c>
      <c r="G73" s="13">
        <v>2896383.66</v>
      </c>
      <c r="H73" s="13">
        <v>2824292.7</v>
      </c>
      <c r="I73" s="13">
        <v>2862121.89</v>
      </c>
      <c r="J73" s="13">
        <v>2669818.41</v>
      </c>
      <c r="K73" s="13">
        <v>3077740.85</v>
      </c>
      <c r="L73" s="13">
        <v>2704833.71</v>
      </c>
      <c r="M73" s="13">
        <v>2711544.94</v>
      </c>
      <c r="N73" s="13"/>
      <c r="O73" s="13">
        <f t="shared" si="6"/>
        <v>31913977.610000007</v>
      </c>
    </row>
    <row r="74" spans="1:15" x14ac:dyDescent="0.3">
      <c r="A74" s="12" t="s">
        <v>20</v>
      </c>
      <c r="B74" s="13">
        <v>10576.69</v>
      </c>
      <c r="C74" s="13">
        <v>60834.36</v>
      </c>
      <c r="D74" s="13">
        <v>74227.92</v>
      </c>
      <c r="E74" s="13">
        <v>60417.29</v>
      </c>
      <c r="F74" s="13">
        <v>46144.69</v>
      </c>
      <c r="G74" s="13">
        <v>55268.75</v>
      </c>
      <c r="H74" s="13">
        <v>52503.91</v>
      </c>
      <c r="I74" s="13">
        <v>56082</v>
      </c>
      <c r="J74" s="13">
        <v>67192.52</v>
      </c>
      <c r="K74" s="13">
        <v>59626.83</v>
      </c>
      <c r="L74" s="13">
        <v>58155.38</v>
      </c>
      <c r="M74" s="13">
        <v>55313.62</v>
      </c>
      <c r="N74" s="13"/>
      <c r="O74" s="13">
        <f t="shared" si="6"/>
        <v>656343.96</v>
      </c>
    </row>
    <row r="75" spans="1:15" x14ac:dyDescent="0.3">
      <c r="A75" s="12" t="s">
        <v>21</v>
      </c>
      <c r="B75" s="13">
        <v>59468.81</v>
      </c>
      <c r="C75" s="13">
        <v>450528.8</v>
      </c>
      <c r="D75" s="13">
        <v>1005504.28</v>
      </c>
      <c r="E75" s="13">
        <v>1203156.67</v>
      </c>
      <c r="F75" s="13">
        <v>983277.14</v>
      </c>
      <c r="G75" s="13">
        <v>919397.17</v>
      </c>
      <c r="H75" s="13">
        <v>1265714.1499999999</v>
      </c>
      <c r="I75" s="13">
        <v>1118852.82</v>
      </c>
      <c r="J75" s="13">
        <v>1240514.28</v>
      </c>
      <c r="K75" s="13">
        <v>1282031.1000000001</v>
      </c>
      <c r="L75" s="13">
        <v>1259200.6499999999</v>
      </c>
      <c r="M75" s="13">
        <v>1175861.3500000001</v>
      </c>
      <c r="N75" s="13"/>
      <c r="O75" s="13">
        <f t="shared" si="6"/>
        <v>11963507.220000001</v>
      </c>
    </row>
    <row r="76" spans="1:15" x14ac:dyDescent="0.3">
      <c r="A76" s="12" t="s">
        <v>22</v>
      </c>
      <c r="B76" s="13">
        <v>16683.38</v>
      </c>
      <c r="C76" s="13">
        <v>31060.68</v>
      </c>
      <c r="D76" s="13">
        <v>20432.330000000002</v>
      </c>
      <c r="E76" s="13">
        <v>25702.54</v>
      </c>
      <c r="F76" s="13">
        <v>24217.58</v>
      </c>
      <c r="G76" s="13">
        <v>23435.439999999999</v>
      </c>
      <c r="H76" s="13">
        <v>16060.94</v>
      </c>
      <c r="I76" s="13">
        <v>34522.449999999997</v>
      </c>
      <c r="J76" s="13">
        <v>28094.76</v>
      </c>
      <c r="K76" s="13">
        <v>48905.5</v>
      </c>
      <c r="L76" s="13">
        <v>15879.38</v>
      </c>
      <c r="M76" s="13">
        <v>28070.28</v>
      </c>
      <c r="N76" s="13"/>
      <c r="O76" s="13">
        <f t="shared" si="6"/>
        <v>313065.26</v>
      </c>
    </row>
    <row r="77" spans="1:15" x14ac:dyDescent="0.3">
      <c r="A77" s="12" t="s">
        <v>23</v>
      </c>
      <c r="B77" s="13">
        <v>47.3</v>
      </c>
      <c r="C77" s="13">
        <v>94.59</v>
      </c>
      <c r="D77" s="13">
        <v>57.98</v>
      </c>
      <c r="E77" s="13">
        <v>27.16</v>
      </c>
      <c r="F77" s="13">
        <v>277.64</v>
      </c>
      <c r="G77" s="13">
        <v>54.73</v>
      </c>
      <c r="H77" s="13">
        <v>41.31</v>
      </c>
      <c r="I77" s="13">
        <v>41.31</v>
      </c>
      <c r="J77" s="13">
        <v>75.48</v>
      </c>
      <c r="K77" s="13">
        <v>14.15</v>
      </c>
      <c r="L77" s="13">
        <v>14.15</v>
      </c>
      <c r="M77" s="13">
        <v>13.95</v>
      </c>
      <c r="N77" s="13"/>
      <c r="O77" s="13">
        <f t="shared" si="6"/>
        <v>759.75</v>
      </c>
    </row>
    <row r="78" spans="1:15" x14ac:dyDescent="0.3">
      <c r="A78" s="12" t="s">
        <v>24</v>
      </c>
      <c r="B78" s="13">
        <v>67.92</v>
      </c>
      <c r="C78" s="13">
        <v>662.1</v>
      </c>
      <c r="D78" s="13">
        <v>641.37</v>
      </c>
      <c r="E78" s="13">
        <v>639.65</v>
      </c>
      <c r="F78" s="13">
        <v>642.45000000000005</v>
      </c>
      <c r="G78" s="13">
        <v>636.84</v>
      </c>
      <c r="H78" s="13">
        <v>639.65</v>
      </c>
      <c r="I78" s="13">
        <v>648.07000000000005</v>
      </c>
      <c r="J78" s="13">
        <v>639.65</v>
      </c>
      <c r="K78" s="13">
        <v>638.55999999999995</v>
      </c>
      <c r="L78" s="13">
        <v>650.87</v>
      </c>
      <c r="M78" s="13">
        <v>622.16</v>
      </c>
      <c r="N78" s="13"/>
      <c r="O78" s="13">
        <f t="shared" si="6"/>
        <v>7129.29</v>
      </c>
    </row>
    <row r="79" spans="1:15" x14ac:dyDescent="0.3">
      <c r="A79" s="12" t="s">
        <v>25</v>
      </c>
      <c r="B79" s="13">
        <v>40938.519999999997</v>
      </c>
      <c r="C79" s="13">
        <v>181150.18</v>
      </c>
      <c r="D79" s="13">
        <v>194176.26</v>
      </c>
      <c r="E79" s="13">
        <v>356775.67</v>
      </c>
      <c r="F79" s="13">
        <v>67936.490000000005</v>
      </c>
      <c r="G79" s="13">
        <v>218517.73</v>
      </c>
      <c r="H79" s="13">
        <v>209730.34</v>
      </c>
      <c r="I79" s="13">
        <v>197620.37</v>
      </c>
      <c r="J79" s="13">
        <v>211162.8</v>
      </c>
      <c r="K79" s="13">
        <v>208116.11</v>
      </c>
      <c r="L79" s="13">
        <v>214136.43</v>
      </c>
      <c r="M79" s="13">
        <v>187869.04</v>
      </c>
      <c r="N79" s="13"/>
      <c r="O79" s="13">
        <f t="shared" si="6"/>
        <v>2288129.9400000004</v>
      </c>
    </row>
    <row r="80" spans="1:15" x14ac:dyDescent="0.3">
      <c r="A80" s="12" t="s">
        <v>26</v>
      </c>
      <c r="B80" s="13">
        <v>1015.75</v>
      </c>
      <c r="C80" s="13">
        <v>5227.3100000000004</v>
      </c>
      <c r="D80" s="13">
        <v>5276.65</v>
      </c>
      <c r="E80" s="13">
        <v>5670.67</v>
      </c>
      <c r="F80" s="13">
        <v>14253.89</v>
      </c>
      <c r="G80" s="13">
        <v>14638.6</v>
      </c>
      <c r="H80" s="13">
        <v>15401.47</v>
      </c>
      <c r="I80" s="13">
        <v>15577.8</v>
      </c>
      <c r="J80" s="13">
        <v>17746.34</v>
      </c>
      <c r="K80" s="13">
        <v>15120.16</v>
      </c>
      <c r="L80" s="13">
        <v>31534.22</v>
      </c>
      <c r="M80" s="13">
        <v>17970.13</v>
      </c>
      <c r="N80" s="13"/>
      <c r="O80" s="13">
        <f t="shared" si="6"/>
        <v>159432.99</v>
      </c>
    </row>
    <row r="81" spans="1:15" x14ac:dyDescent="0.3">
      <c r="A81" s="12" t="s">
        <v>27</v>
      </c>
      <c r="B81" s="13">
        <f>SUM(B67:B80)</f>
        <v>14209930.32</v>
      </c>
      <c r="C81" s="13">
        <f t="shared" ref="C81:O81" si="7">SUM(C67:C80)</f>
        <v>37590348.93</v>
      </c>
      <c r="D81" s="13">
        <f t="shared" si="7"/>
        <v>41218190.959999986</v>
      </c>
      <c r="E81" s="13">
        <f t="shared" si="7"/>
        <v>46001992.510000005</v>
      </c>
      <c r="F81" s="13">
        <f t="shared" si="7"/>
        <v>41330774.719999999</v>
      </c>
      <c r="G81" s="13">
        <f t="shared" si="7"/>
        <v>43121759.839999996</v>
      </c>
      <c r="H81" s="13">
        <f t="shared" si="7"/>
        <v>48502295.100000001</v>
      </c>
      <c r="I81" s="13">
        <f t="shared" si="7"/>
        <v>42526656.040000007</v>
      </c>
      <c r="J81" s="13">
        <f t="shared" si="7"/>
        <v>45905023.030000001</v>
      </c>
      <c r="K81" s="13">
        <f t="shared" si="7"/>
        <v>46598520.439999998</v>
      </c>
      <c r="L81" s="13">
        <f t="shared" si="7"/>
        <v>45998494.340000004</v>
      </c>
      <c r="M81" s="13">
        <f t="shared" si="7"/>
        <v>43608796.100000001</v>
      </c>
      <c r="N81" s="13"/>
      <c r="O81" s="13">
        <f t="shared" si="7"/>
        <v>496612782.32999992</v>
      </c>
    </row>
    <row r="82" spans="1:15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3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</row>
    <row r="84" spans="1:15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x14ac:dyDescent="0.3">
      <c r="A86" s="9" t="s">
        <v>384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ht="31.2" x14ac:dyDescent="0.3">
      <c r="A87" s="10" t="s">
        <v>0</v>
      </c>
      <c r="B87" s="11" t="s">
        <v>1</v>
      </c>
      <c r="C87" s="9" t="s">
        <v>2</v>
      </c>
      <c r="D87" s="9" t="s">
        <v>3</v>
      </c>
      <c r="E87" s="9" t="s">
        <v>4</v>
      </c>
      <c r="F87" s="11" t="s">
        <v>5</v>
      </c>
      <c r="G87" s="9" t="s">
        <v>6</v>
      </c>
      <c r="H87" s="9" t="s">
        <v>7</v>
      </c>
      <c r="I87" s="9" t="s">
        <v>8</v>
      </c>
      <c r="J87" s="11" t="s">
        <v>9</v>
      </c>
      <c r="K87" s="9" t="s">
        <v>10</v>
      </c>
      <c r="L87" s="9" t="s">
        <v>11</v>
      </c>
      <c r="M87" s="9" t="s">
        <v>12</v>
      </c>
      <c r="N87" s="9"/>
      <c r="O87" s="9" t="s">
        <v>13</v>
      </c>
    </row>
    <row r="88" spans="1:15" x14ac:dyDescent="0.3">
      <c r="A88" s="12">
        <v>4</v>
      </c>
      <c r="B88" s="13">
        <v>1325981.58</v>
      </c>
      <c r="C88" s="13">
        <v>1363209.67</v>
      </c>
      <c r="D88" s="13">
        <v>1397882.38</v>
      </c>
      <c r="E88" s="13">
        <v>1412177.03</v>
      </c>
      <c r="F88" s="13">
        <v>1342863.51</v>
      </c>
      <c r="G88" s="13">
        <v>1389535.84</v>
      </c>
      <c r="H88" s="13">
        <v>1572187.37</v>
      </c>
      <c r="I88" s="13">
        <v>1193177.83</v>
      </c>
      <c r="J88" s="13">
        <v>1408393.37</v>
      </c>
      <c r="K88" s="13">
        <v>1396838.62</v>
      </c>
      <c r="L88" s="13">
        <v>1387364.93</v>
      </c>
      <c r="M88" s="13">
        <v>1461110.89</v>
      </c>
      <c r="N88" s="9"/>
      <c r="O88" s="13">
        <f>SUM(B88:M88)</f>
        <v>16650723.02</v>
      </c>
    </row>
    <row r="89" spans="1:15" x14ac:dyDescent="0.3">
      <c r="A89" s="12" t="s">
        <v>14</v>
      </c>
      <c r="B89" s="13">
        <v>27948.09</v>
      </c>
      <c r="C89" s="13">
        <v>27525.919999999998</v>
      </c>
      <c r="D89" s="13">
        <v>27876.21</v>
      </c>
      <c r="E89" s="13">
        <v>33018.300000000003</v>
      </c>
      <c r="F89" s="13">
        <v>21603.86</v>
      </c>
      <c r="G89" s="13">
        <v>27116.48</v>
      </c>
      <c r="H89" s="13">
        <v>33932.410000000003</v>
      </c>
      <c r="I89" s="13">
        <v>19516.55</v>
      </c>
      <c r="J89" s="13">
        <v>26503.29</v>
      </c>
      <c r="K89" s="13">
        <v>20983.56</v>
      </c>
      <c r="L89" s="13">
        <v>26506.65</v>
      </c>
      <c r="M89" s="13">
        <v>31265.63</v>
      </c>
      <c r="N89" s="9"/>
      <c r="O89" s="13">
        <f t="shared" ref="O89:O102" si="8">SUM(B89:M89)</f>
        <v>323796.95000000007</v>
      </c>
    </row>
    <row r="90" spans="1:15" x14ac:dyDescent="0.3">
      <c r="A90" s="12" t="s">
        <v>15</v>
      </c>
      <c r="B90" s="13">
        <v>2571.04</v>
      </c>
      <c r="C90" s="13">
        <v>2544.12</v>
      </c>
      <c r="D90" s="13">
        <v>2598.08</v>
      </c>
      <c r="E90" s="13">
        <v>2609.1999999999998</v>
      </c>
      <c r="F90" s="13">
        <v>2587.2199999999998</v>
      </c>
      <c r="G90" s="13">
        <v>2556.66</v>
      </c>
      <c r="H90" s="13">
        <v>2981.11</v>
      </c>
      <c r="I90" s="13">
        <v>2047.15</v>
      </c>
      <c r="J90" s="13">
        <v>2256.14</v>
      </c>
      <c r="K90" s="13">
        <v>2640.19</v>
      </c>
      <c r="L90" s="13">
        <v>2666.21</v>
      </c>
      <c r="M90" s="13">
        <v>2685.08</v>
      </c>
      <c r="N90" s="9"/>
      <c r="O90" s="13">
        <f t="shared" si="8"/>
        <v>30742.199999999997</v>
      </c>
    </row>
    <row r="91" spans="1:15" x14ac:dyDescent="0.3">
      <c r="A91" s="12" t="s">
        <v>16</v>
      </c>
      <c r="B91" s="13">
        <v>0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9"/>
      <c r="O91" s="13">
        <f t="shared" si="8"/>
        <v>0</v>
      </c>
    </row>
    <row r="92" spans="1:15" x14ac:dyDescent="0.3">
      <c r="A92" s="12" t="s">
        <v>17</v>
      </c>
      <c r="B92" s="13">
        <v>12866.19</v>
      </c>
      <c r="C92" s="13">
        <v>12866.19</v>
      </c>
      <c r="D92" s="13">
        <v>12866.19</v>
      </c>
      <c r="E92" s="13">
        <v>13867.2</v>
      </c>
      <c r="F92" s="13">
        <v>11957.53</v>
      </c>
      <c r="G92" s="13">
        <v>12905.35</v>
      </c>
      <c r="H92" s="13">
        <v>14831.6</v>
      </c>
      <c r="I92" s="13">
        <v>10996.75</v>
      </c>
      <c r="J92" s="13">
        <v>12923</v>
      </c>
      <c r="K92" s="13">
        <v>11975.18</v>
      </c>
      <c r="L92" s="13">
        <v>12923</v>
      </c>
      <c r="M92" s="13">
        <v>13408.32</v>
      </c>
      <c r="N92" s="9"/>
      <c r="O92" s="13">
        <f t="shared" si="8"/>
        <v>154386.50000000003</v>
      </c>
    </row>
    <row r="93" spans="1:15" x14ac:dyDescent="0.3">
      <c r="A93" s="12" t="s">
        <v>18</v>
      </c>
      <c r="B93" s="13">
        <v>13641.9</v>
      </c>
      <c r="C93" s="13">
        <v>13641.9</v>
      </c>
      <c r="D93" s="13">
        <v>13641.9</v>
      </c>
      <c r="E93" s="13">
        <v>14120</v>
      </c>
      <c r="F93" s="13">
        <v>13966.92</v>
      </c>
      <c r="G93" s="13">
        <v>13966.92</v>
      </c>
      <c r="H93" s="13">
        <v>13966.92</v>
      </c>
      <c r="I93" s="13">
        <v>14261.76</v>
      </c>
      <c r="J93" s="13">
        <v>13934.9</v>
      </c>
      <c r="K93" s="13">
        <v>13934.9</v>
      </c>
      <c r="L93" s="13">
        <v>14784.12</v>
      </c>
      <c r="M93" s="13">
        <v>14192.5</v>
      </c>
      <c r="N93" s="9"/>
      <c r="O93" s="13">
        <f t="shared" si="8"/>
        <v>168054.63999999998</v>
      </c>
    </row>
    <row r="94" spans="1:15" x14ac:dyDescent="0.3">
      <c r="A94" s="12" t="s">
        <v>19</v>
      </c>
      <c r="B94" s="13">
        <v>69561.33</v>
      </c>
      <c r="C94" s="13">
        <v>79466.33</v>
      </c>
      <c r="D94" s="13">
        <v>56436.33</v>
      </c>
      <c r="E94" s="13">
        <v>87153.33</v>
      </c>
      <c r="F94" s="13">
        <v>57958.33</v>
      </c>
      <c r="G94" s="13">
        <v>65213.33</v>
      </c>
      <c r="H94" s="13">
        <v>46026.11</v>
      </c>
      <c r="I94" s="13">
        <v>52629.33</v>
      </c>
      <c r="J94" s="13">
        <v>56722.33</v>
      </c>
      <c r="K94" s="13">
        <v>102456.33</v>
      </c>
      <c r="L94" s="13">
        <v>43302.33</v>
      </c>
      <c r="M94" s="13">
        <v>63458.9</v>
      </c>
      <c r="N94" s="9"/>
      <c r="O94" s="13">
        <f t="shared" si="8"/>
        <v>780384.30999999994</v>
      </c>
    </row>
    <row r="95" spans="1:15" x14ac:dyDescent="0.3">
      <c r="A95" s="12" t="s">
        <v>20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9"/>
      <c r="O95" s="13">
        <f t="shared" si="8"/>
        <v>0</v>
      </c>
    </row>
    <row r="96" spans="1:15" x14ac:dyDescent="0.3">
      <c r="A96" s="12" t="s">
        <v>21</v>
      </c>
      <c r="B96" s="13">
        <v>16470.47</v>
      </c>
      <c r="C96" s="13">
        <v>14995.63</v>
      </c>
      <c r="D96" s="13">
        <v>14922.06</v>
      </c>
      <c r="E96" s="13">
        <v>8240.86</v>
      </c>
      <c r="F96" s="13">
        <v>13737.68</v>
      </c>
      <c r="G96" s="13">
        <v>16227.16</v>
      </c>
      <c r="H96" s="13">
        <v>20301.57</v>
      </c>
      <c r="I96" s="13">
        <v>13321.88</v>
      </c>
      <c r="J96" s="13">
        <v>17897.349999999999</v>
      </c>
      <c r="K96" s="13">
        <v>15705.52</v>
      </c>
      <c r="L96" s="13">
        <v>17845.86</v>
      </c>
      <c r="M96" s="13">
        <v>18642.43</v>
      </c>
      <c r="N96" s="9"/>
      <c r="O96" s="13">
        <f t="shared" si="8"/>
        <v>188308.46999999997</v>
      </c>
    </row>
    <row r="97" spans="1:15" x14ac:dyDescent="0.3">
      <c r="A97" s="12" t="s">
        <v>22</v>
      </c>
      <c r="B97" s="13">
        <v>22692.18</v>
      </c>
      <c r="C97" s="13">
        <v>22692.18</v>
      </c>
      <c r="D97" s="13">
        <v>22692.18</v>
      </c>
      <c r="E97" s="13">
        <v>22692.18</v>
      </c>
      <c r="F97" s="13">
        <v>22692.18</v>
      </c>
      <c r="G97" s="13">
        <v>22692.18</v>
      </c>
      <c r="H97" s="13">
        <v>22692.18</v>
      </c>
      <c r="I97" s="13">
        <v>22887.37</v>
      </c>
      <c r="J97" s="13">
        <v>23290.18</v>
      </c>
      <c r="K97" s="13">
        <v>23290.18</v>
      </c>
      <c r="L97" s="13">
        <v>23569</v>
      </c>
      <c r="M97" s="13">
        <v>18938.64</v>
      </c>
      <c r="N97" s="9"/>
      <c r="O97" s="13">
        <f t="shared" si="8"/>
        <v>270820.62999999995</v>
      </c>
    </row>
    <row r="98" spans="1:15" x14ac:dyDescent="0.3">
      <c r="A98" s="12" t="s">
        <v>23</v>
      </c>
      <c r="B98" s="13"/>
      <c r="C98" s="13"/>
      <c r="D98" s="13"/>
      <c r="E98" s="13"/>
      <c r="F98" s="13">
        <v>14.15</v>
      </c>
      <c r="G98" s="13">
        <v>14.15</v>
      </c>
      <c r="H98" s="13">
        <v>14.15</v>
      </c>
      <c r="I98" s="13">
        <v>14.15</v>
      </c>
      <c r="J98" s="13">
        <v>14.15</v>
      </c>
      <c r="K98" s="13">
        <v>14.15</v>
      </c>
      <c r="L98" s="13">
        <v>14.15</v>
      </c>
      <c r="M98" s="13">
        <v>14.57</v>
      </c>
      <c r="N98" s="9"/>
      <c r="O98" s="13">
        <f t="shared" si="8"/>
        <v>113.62</v>
      </c>
    </row>
    <row r="99" spans="1:15" x14ac:dyDescent="0.3">
      <c r="A99" s="12" t="s">
        <v>24</v>
      </c>
      <c r="B99" s="13">
        <v>7.92</v>
      </c>
      <c r="C99" s="13">
        <v>7.92</v>
      </c>
      <c r="D99" s="13">
        <v>7.92</v>
      </c>
      <c r="E99" s="13">
        <v>7.92</v>
      </c>
      <c r="F99" s="13">
        <v>7.92</v>
      </c>
      <c r="G99" s="13">
        <v>7.92</v>
      </c>
      <c r="H99" s="13">
        <v>7.92</v>
      </c>
      <c r="I99" s="13">
        <v>7.92</v>
      </c>
      <c r="J99" s="13">
        <v>7.92</v>
      </c>
      <c r="K99" s="13">
        <v>7.92</v>
      </c>
      <c r="L99" s="13">
        <v>7.92</v>
      </c>
      <c r="M99" s="13">
        <v>7.57</v>
      </c>
      <c r="N99" s="9"/>
      <c r="O99" s="13">
        <f t="shared" si="8"/>
        <v>94.69</v>
      </c>
    </row>
    <row r="100" spans="1:15" x14ac:dyDescent="0.3">
      <c r="A100" s="12" t="s">
        <v>25</v>
      </c>
      <c r="B100" s="13">
        <v>158.75</v>
      </c>
      <c r="C100" s="13">
        <v>322.2</v>
      </c>
      <c r="D100" s="13">
        <v>322.2</v>
      </c>
      <c r="E100" s="13">
        <v>322.2</v>
      </c>
      <c r="F100" s="13">
        <v>226.12</v>
      </c>
      <c r="G100" s="13">
        <v>226.12</v>
      </c>
      <c r="H100" s="13">
        <v>240.77</v>
      </c>
      <c r="I100" s="13">
        <v>211.47</v>
      </c>
      <c r="J100" s="13">
        <v>226.12</v>
      </c>
      <c r="K100" s="13">
        <v>226.12</v>
      </c>
      <c r="L100" s="13">
        <v>226.12</v>
      </c>
      <c r="M100" s="13">
        <v>217.2</v>
      </c>
      <c r="N100" s="9"/>
      <c r="O100" s="13">
        <f t="shared" si="8"/>
        <v>2925.3899999999994</v>
      </c>
    </row>
    <row r="101" spans="1:15" x14ac:dyDescent="0.3">
      <c r="A101" s="12" t="s">
        <v>26</v>
      </c>
      <c r="B101" s="13">
        <v>139612.79</v>
      </c>
      <c r="C101" s="13">
        <v>139490.98000000001</v>
      </c>
      <c r="D101" s="13">
        <v>139521.21</v>
      </c>
      <c r="E101" s="13">
        <v>148596.34</v>
      </c>
      <c r="F101" s="13">
        <v>130006.49</v>
      </c>
      <c r="G101" s="13">
        <v>138873.35999999999</v>
      </c>
      <c r="H101" s="13">
        <v>192698.53</v>
      </c>
      <c r="I101" s="13">
        <v>85624.43</v>
      </c>
      <c r="J101" s="13">
        <v>139062.92000000001</v>
      </c>
      <c r="K101" s="13">
        <v>129971.53</v>
      </c>
      <c r="L101" s="13">
        <v>136781.32999999999</v>
      </c>
      <c r="M101" s="13">
        <v>138575.72</v>
      </c>
      <c r="N101" s="9"/>
      <c r="O101" s="13">
        <f t="shared" si="8"/>
        <v>1658815.63</v>
      </c>
    </row>
    <row r="102" spans="1:15" x14ac:dyDescent="0.3">
      <c r="A102" s="12" t="s">
        <v>27</v>
      </c>
      <c r="B102" s="14">
        <f>SUM(B88:B101)</f>
        <v>1631512.24</v>
      </c>
      <c r="C102" s="14">
        <f t="shared" ref="C102:M102" si="9">SUM(C88:C101)</f>
        <v>1676763.0399999996</v>
      </c>
      <c r="D102" s="14">
        <f t="shared" si="9"/>
        <v>1688766.6599999997</v>
      </c>
      <c r="E102" s="14">
        <f t="shared" si="9"/>
        <v>1742804.56</v>
      </c>
      <c r="F102" s="14">
        <f t="shared" si="9"/>
        <v>1617621.91</v>
      </c>
      <c r="G102" s="14">
        <f t="shared" si="9"/>
        <v>1689335.4699999997</v>
      </c>
      <c r="H102" s="14">
        <f t="shared" si="9"/>
        <v>1919880.6400000001</v>
      </c>
      <c r="I102" s="14">
        <f t="shared" si="9"/>
        <v>1414696.5899999999</v>
      </c>
      <c r="J102" s="14">
        <f t="shared" si="9"/>
        <v>1701231.67</v>
      </c>
      <c r="K102" s="14">
        <f t="shared" si="9"/>
        <v>1718044.2</v>
      </c>
      <c r="L102" s="14">
        <f t="shared" si="9"/>
        <v>1665991.62</v>
      </c>
      <c r="M102" s="14">
        <f t="shared" si="9"/>
        <v>1762517.4499999997</v>
      </c>
      <c r="N102" s="9"/>
      <c r="O102" s="13">
        <f t="shared" si="8"/>
        <v>20229166.050000001</v>
      </c>
    </row>
    <row r="103" spans="1:15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x14ac:dyDescent="0.3">
      <c r="A106" s="9" t="s">
        <v>385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ht="31.2" x14ac:dyDescent="0.3">
      <c r="A107" s="10" t="s">
        <v>0</v>
      </c>
      <c r="B107" s="11" t="s">
        <v>1</v>
      </c>
      <c r="C107" s="9" t="s">
        <v>2</v>
      </c>
      <c r="D107" s="9" t="s">
        <v>3</v>
      </c>
      <c r="E107" s="9" t="s">
        <v>4</v>
      </c>
      <c r="F107" s="11" t="s">
        <v>5</v>
      </c>
      <c r="G107" s="9" t="s">
        <v>6</v>
      </c>
      <c r="H107" s="9" t="s">
        <v>7</v>
      </c>
      <c r="I107" s="9" t="s">
        <v>8</v>
      </c>
      <c r="J107" s="11" t="s">
        <v>9</v>
      </c>
      <c r="K107" s="9" t="s">
        <v>10</v>
      </c>
      <c r="L107" s="9" t="s">
        <v>11</v>
      </c>
      <c r="M107" s="9" t="s">
        <v>12</v>
      </c>
      <c r="N107" s="9"/>
      <c r="O107" s="9" t="s">
        <v>13</v>
      </c>
    </row>
    <row r="108" spans="1:15" x14ac:dyDescent="0.3">
      <c r="A108" s="12">
        <v>4</v>
      </c>
      <c r="B108" s="13">
        <v>263922.13</v>
      </c>
      <c r="C108" s="13">
        <v>646248.05000000005</v>
      </c>
      <c r="D108" s="13">
        <v>723835.42</v>
      </c>
      <c r="E108" s="13">
        <v>758157.03</v>
      </c>
      <c r="F108" s="13">
        <v>729687.49</v>
      </c>
      <c r="G108" s="13">
        <v>753083.59</v>
      </c>
      <c r="H108" s="13">
        <v>882613.71</v>
      </c>
      <c r="I108" s="13">
        <v>672099.62</v>
      </c>
      <c r="J108" s="13">
        <v>792783.26</v>
      </c>
      <c r="K108" s="13">
        <v>848333.47</v>
      </c>
      <c r="L108" s="13">
        <v>767706.05</v>
      </c>
      <c r="M108" s="13">
        <v>832340.86</v>
      </c>
      <c r="N108" s="9"/>
      <c r="O108" s="13">
        <f>SUM(B108:M108)</f>
        <v>8670810.6799999997</v>
      </c>
    </row>
    <row r="109" spans="1:15" x14ac:dyDescent="0.3">
      <c r="A109" s="12" t="s">
        <v>14</v>
      </c>
      <c r="B109" s="13">
        <v>2138.9699999999998</v>
      </c>
      <c r="C109" s="13">
        <v>21720.73</v>
      </c>
      <c r="D109" s="13">
        <v>10156.91</v>
      </c>
      <c r="E109" s="13">
        <v>15812.63</v>
      </c>
      <c r="F109" s="13">
        <v>10172.68</v>
      </c>
      <c r="G109" s="13">
        <v>20788.04</v>
      </c>
      <c r="H109" s="13">
        <v>25753.55</v>
      </c>
      <c r="I109" s="13">
        <v>15301.45</v>
      </c>
      <c r="J109" s="13">
        <v>20760.830000000002</v>
      </c>
      <c r="K109" s="13">
        <v>20782.48</v>
      </c>
      <c r="L109" s="13">
        <v>16718.91</v>
      </c>
      <c r="M109" s="13">
        <v>24412.82</v>
      </c>
      <c r="N109" s="9"/>
      <c r="O109" s="13">
        <f t="shared" ref="O109:O122" si="10">SUM(B109:M109)</f>
        <v>204520</v>
      </c>
    </row>
    <row r="110" spans="1:15" x14ac:dyDescent="0.3">
      <c r="A110" s="12" t="s">
        <v>15</v>
      </c>
      <c r="B110" s="13">
        <v>1228.44</v>
      </c>
      <c r="C110" s="13">
        <v>2171.61</v>
      </c>
      <c r="D110" s="13">
        <v>2171.61</v>
      </c>
      <c r="E110" s="13">
        <v>2171.61</v>
      </c>
      <c r="F110" s="13">
        <v>2171.61</v>
      </c>
      <c r="G110" s="13">
        <v>2171.61</v>
      </c>
      <c r="H110" s="13">
        <v>2569.0500000000002</v>
      </c>
      <c r="I110" s="13">
        <v>1828.36</v>
      </c>
      <c r="J110" s="13">
        <v>2257.39</v>
      </c>
      <c r="K110" s="13">
        <v>2249.61</v>
      </c>
      <c r="L110" s="13">
        <v>2253.6799999999998</v>
      </c>
      <c r="M110" s="13">
        <v>2271.96</v>
      </c>
      <c r="N110" s="9"/>
      <c r="O110" s="13">
        <f t="shared" si="10"/>
        <v>25516.54</v>
      </c>
    </row>
    <row r="111" spans="1:15" x14ac:dyDescent="0.3">
      <c r="A111" s="12" t="s">
        <v>16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9"/>
      <c r="O111" s="13">
        <f t="shared" si="10"/>
        <v>0</v>
      </c>
    </row>
    <row r="112" spans="1:15" x14ac:dyDescent="0.3">
      <c r="A112" s="12" t="s">
        <v>17</v>
      </c>
      <c r="B112" s="13">
        <v>233.76</v>
      </c>
      <c r="C112" s="13">
        <v>5550.46</v>
      </c>
      <c r="D112" s="13">
        <v>11734.94</v>
      </c>
      <c r="E112" s="13">
        <v>12654.29</v>
      </c>
      <c r="F112" s="13">
        <v>10907.94</v>
      </c>
      <c r="G112" s="13">
        <v>11774.1</v>
      </c>
      <c r="H112" s="13">
        <v>13618.69</v>
      </c>
      <c r="I112" s="13">
        <v>9947.16</v>
      </c>
      <c r="J112" s="13">
        <v>11791.75</v>
      </c>
      <c r="K112" s="13">
        <v>11791.75</v>
      </c>
      <c r="L112" s="13">
        <v>11791.75</v>
      </c>
      <c r="M112" s="13">
        <v>11375.63</v>
      </c>
      <c r="N112" s="9"/>
      <c r="O112" s="13">
        <f t="shared" si="10"/>
        <v>123172.22</v>
      </c>
    </row>
    <row r="113" spans="1:15" x14ac:dyDescent="0.3">
      <c r="A113" s="12" t="s">
        <v>18</v>
      </c>
      <c r="B113" s="13">
        <v>14.65</v>
      </c>
      <c r="C113" s="13">
        <v>706.18</v>
      </c>
      <c r="D113" s="13">
        <v>754.72</v>
      </c>
      <c r="E113" s="13">
        <v>801.16</v>
      </c>
      <c r="F113" s="13">
        <v>801.16</v>
      </c>
      <c r="G113" s="13">
        <v>801.16</v>
      </c>
      <c r="H113" s="13">
        <v>801.16</v>
      </c>
      <c r="I113" s="13">
        <v>801.16</v>
      </c>
      <c r="J113" s="13">
        <v>801.16</v>
      </c>
      <c r="K113" s="13">
        <v>801.16</v>
      </c>
      <c r="L113" s="13">
        <v>814</v>
      </c>
      <c r="M113" s="13">
        <v>846.95</v>
      </c>
      <c r="N113" s="9"/>
      <c r="O113" s="13">
        <f t="shared" si="10"/>
        <v>8744.619999999999</v>
      </c>
    </row>
    <row r="114" spans="1:15" x14ac:dyDescent="0.3">
      <c r="A114" s="12" t="s">
        <v>19</v>
      </c>
      <c r="B114" s="13"/>
      <c r="C114" s="13">
        <v>79466.33</v>
      </c>
      <c r="D114" s="13">
        <v>56213</v>
      </c>
      <c r="E114" s="13">
        <v>87153.33</v>
      </c>
      <c r="F114" s="13">
        <v>57958.33</v>
      </c>
      <c r="G114" s="13">
        <v>65213.33</v>
      </c>
      <c r="H114" s="13">
        <v>366946.61</v>
      </c>
      <c r="I114" s="13">
        <v>44438.5</v>
      </c>
      <c r="J114" s="13">
        <v>56722.33</v>
      </c>
      <c r="K114" s="13">
        <v>102456.33</v>
      </c>
      <c r="L114" s="13">
        <v>43302.33</v>
      </c>
      <c r="M114" s="13">
        <v>63458.9</v>
      </c>
      <c r="N114" s="9"/>
      <c r="O114" s="13">
        <f t="shared" si="10"/>
        <v>1023329.32</v>
      </c>
    </row>
    <row r="115" spans="1:15" x14ac:dyDescent="0.3">
      <c r="A115" s="12" t="s">
        <v>20</v>
      </c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9"/>
      <c r="O115" s="13">
        <f t="shared" si="10"/>
        <v>0</v>
      </c>
    </row>
    <row r="116" spans="1:15" x14ac:dyDescent="0.3">
      <c r="A116" s="12" t="s">
        <v>21</v>
      </c>
      <c r="B116" s="13">
        <v>2024.07</v>
      </c>
      <c r="C116" s="13">
        <v>6837.14</v>
      </c>
      <c r="D116" s="13">
        <v>7716.99</v>
      </c>
      <c r="E116" s="13">
        <v>16353.79</v>
      </c>
      <c r="F116" s="13">
        <v>11916.18</v>
      </c>
      <c r="G116" s="13">
        <v>15140.29</v>
      </c>
      <c r="H116" s="13">
        <v>19547.560000000001</v>
      </c>
      <c r="I116" s="13">
        <v>13051.35</v>
      </c>
      <c r="J116" s="13">
        <v>16885.75</v>
      </c>
      <c r="K116" s="13">
        <v>16997.28</v>
      </c>
      <c r="L116" s="13">
        <v>15042.89</v>
      </c>
      <c r="M116" s="13">
        <v>18891.61</v>
      </c>
      <c r="N116" s="9"/>
      <c r="O116" s="13">
        <f t="shared" si="10"/>
        <v>160404.90000000002</v>
      </c>
    </row>
    <row r="117" spans="1:15" x14ac:dyDescent="0.3">
      <c r="A117" s="12" t="s">
        <v>22</v>
      </c>
      <c r="B117" s="13">
        <v>874.32</v>
      </c>
      <c r="C117" s="13">
        <v>874.32</v>
      </c>
      <c r="D117" s="13">
        <v>874.32</v>
      </c>
      <c r="E117" s="13">
        <v>874.32</v>
      </c>
      <c r="F117" s="13">
        <v>874.32</v>
      </c>
      <c r="G117" s="13">
        <v>874.32</v>
      </c>
      <c r="H117" s="13">
        <v>874.32</v>
      </c>
      <c r="I117" s="13">
        <v>874.32</v>
      </c>
      <c r="J117" s="13">
        <v>874.32</v>
      </c>
      <c r="K117" s="13">
        <v>874.32</v>
      </c>
      <c r="L117" s="13">
        <v>1166.42</v>
      </c>
      <c r="M117" s="13">
        <v>1114.19</v>
      </c>
      <c r="N117" s="9"/>
      <c r="O117" s="13">
        <f t="shared" si="10"/>
        <v>11023.81</v>
      </c>
    </row>
    <row r="118" spans="1:15" x14ac:dyDescent="0.3">
      <c r="A118" s="12" t="s">
        <v>23</v>
      </c>
      <c r="B118" s="13"/>
      <c r="C118" s="13"/>
      <c r="D118" s="13"/>
      <c r="E118" s="13"/>
      <c r="F118" s="13">
        <v>14.15</v>
      </c>
      <c r="G118" s="13">
        <v>14.15</v>
      </c>
      <c r="H118" s="13">
        <v>14.15</v>
      </c>
      <c r="I118" s="13">
        <v>14.15</v>
      </c>
      <c r="J118" s="13">
        <v>14.15</v>
      </c>
      <c r="K118" s="13">
        <v>14.15</v>
      </c>
      <c r="L118" s="13">
        <v>14.15</v>
      </c>
      <c r="M118" s="13">
        <v>14.57</v>
      </c>
      <c r="N118" s="9"/>
      <c r="O118" s="13">
        <f t="shared" si="10"/>
        <v>113.62</v>
      </c>
    </row>
    <row r="119" spans="1:15" x14ac:dyDescent="0.3">
      <c r="A119" s="12" t="s">
        <v>24</v>
      </c>
      <c r="B119" s="13">
        <v>7.92</v>
      </c>
      <c r="C119" s="13">
        <v>7.92</v>
      </c>
      <c r="D119" s="13">
        <v>7.92</v>
      </c>
      <c r="E119" s="13">
        <v>7.92</v>
      </c>
      <c r="F119" s="13">
        <v>7.92</v>
      </c>
      <c r="G119" s="13">
        <v>7.92</v>
      </c>
      <c r="H119" s="13">
        <v>7.92</v>
      </c>
      <c r="I119" s="13">
        <v>7.92</v>
      </c>
      <c r="J119" s="13">
        <v>7.92</v>
      </c>
      <c r="K119" s="13">
        <v>7.92</v>
      </c>
      <c r="L119" s="13">
        <v>7.92</v>
      </c>
      <c r="M119" s="13">
        <v>7.57</v>
      </c>
      <c r="N119" s="9"/>
      <c r="O119" s="13">
        <f t="shared" si="10"/>
        <v>94.69</v>
      </c>
    </row>
    <row r="120" spans="1:15" x14ac:dyDescent="0.3">
      <c r="A120" s="12" t="s">
        <v>25</v>
      </c>
      <c r="B120" s="13">
        <v>10.97</v>
      </c>
      <c r="C120" s="13">
        <v>123.32</v>
      </c>
      <c r="D120" s="13">
        <v>299.63</v>
      </c>
      <c r="E120" s="13">
        <v>299.63</v>
      </c>
      <c r="F120" s="13">
        <v>211.47</v>
      </c>
      <c r="G120" s="13">
        <v>211.47</v>
      </c>
      <c r="H120" s="13">
        <v>226.12</v>
      </c>
      <c r="I120" s="13">
        <v>196.82</v>
      </c>
      <c r="J120" s="13">
        <v>211.47</v>
      </c>
      <c r="K120" s="13">
        <v>211.47</v>
      </c>
      <c r="L120" s="13">
        <v>211.47</v>
      </c>
      <c r="M120" s="13">
        <v>202.21</v>
      </c>
      <c r="N120" s="9"/>
      <c r="O120" s="13">
        <f t="shared" si="10"/>
        <v>2416.0500000000002</v>
      </c>
    </row>
    <row r="121" spans="1:15" x14ac:dyDescent="0.3">
      <c r="A121" s="12" t="s">
        <v>26</v>
      </c>
      <c r="B121" s="13">
        <v>147.96</v>
      </c>
      <c r="C121" s="13">
        <v>2078.5700000000002</v>
      </c>
      <c r="D121" s="13">
        <v>2078.5700000000002</v>
      </c>
      <c r="E121" s="13">
        <v>2107.87</v>
      </c>
      <c r="F121" s="13">
        <v>2036.61</v>
      </c>
      <c r="G121" s="13">
        <v>1989.18</v>
      </c>
      <c r="H121" s="13">
        <v>1972.49</v>
      </c>
      <c r="I121" s="13">
        <v>1918.99</v>
      </c>
      <c r="J121" s="13">
        <v>1932.69</v>
      </c>
      <c r="K121" s="13">
        <v>1932.69</v>
      </c>
      <c r="L121" s="13">
        <v>2040.88</v>
      </c>
      <c r="M121" s="13">
        <v>1914.65</v>
      </c>
      <c r="N121" s="9"/>
      <c r="O121" s="13">
        <f t="shared" si="10"/>
        <v>22151.15</v>
      </c>
    </row>
    <row r="122" spans="1:15" x14ac:dyDescent="0.3">
      <c r="A122" s="12" t="s">
        <v>27</v>
      </c>
      <c r="B122" s="14">
        <f>SUM(B108:B121)</f>
        <v>270603.19</v>
      </c>
      <c r="C122" s="14">
        <f t="shared" ref="C122:M122" si="11">SUM(C108:C121)</f>
        <v>765784.62999999989</v>
      </c>
      <c r="D122" s="14">
        <f t="shared" si="11"/>
        <v>815844.02999999991</v>
      </c>
      <c r="E122" s="14">
        <f t="shared" si="11"/>
        <v>896393.58000000007</v>
      </c>
      <c r="F122" s="14">
        <f t="shared" si="11"/>
        <v>826759.86</v>
      </c>
      <c r="G122" s="14">
        <f t="shared" si="11"/>
        <v>872069.16</v>
      </c>
      <c r="H122" s="14">
        <f t="shared" si="11"/>
        <v>1314945.33</v>
      </c>
      <c r="I122" s="14">
        <f t="shared" si="11"/>
        <v>760479.79999999993</v>
      </c>
      <c r="J122" s="14">
        <f t="shared" si="11"/>
        <v>905043.0199999999</v>
      </c>
      <c r="K122" s="14">
        <f t="shared" si="11"/>
        <v>1006452.6299999999</v>
      </c>
      <c r="L122" s="14">
        <f t="shared" si="11"/>
        <v>861070.45000000019</v>
      </c>
      <c r="M122" s="14">
        <f t="shared" si="11"/>
        <v>956851.91999999969</v>
      </c>
      <c r="N122" s="9"/>
      <c r="O122" s="13">
        <f t="shared" si="10"/>
        <v>10252297.6</v>
      </c>
    </row>
    <row r="123" spans="1:15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x14ac:dyDescent="0.3">
      <c r="A126" s="9" t="s">
        <v>386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ht="31.2" x14ac:dyDescent="0.3">
      <c r="A127" s="10" t="s">
        <v>0</v>
      </c>
      <c r="B127" s="11" t="s">
        <v>1</v>
      </c>
      <c r="C127" s="9" t="s">
        <v>2</v>
      </c>
      <c r="D127" s="9" t="s">
        <v>3</v>
      </c>
      <c r="E127" s="9" t="s">
        <v>4</v>
      </c>
      <c r="F127" s="11" t="s">
        <v>5</v>
      </c>
      <c r="G127" s="9" t="s">
        <v>6</v>
      </c>
      <c r="H127" s="9" t="s">
        <v>7</v>
      </c>
      <c r="I127" s="9" t="s">
        <v>8</v>
      </c>
      <c r="J127" s="11" t="s">
        <v>9</v>
      </c>
      <c r="K127" s="9" t="s">
        <v>10</v>
      </c>
      <c r="L127" s="9" t="s">
        <v>11</v>
      </c>
      <c r="M127" s="9" t="s">
        <v>12</v>
      </c>
      <c r="N127" s="9"/>
      <c r="O127" s="9" t="s">
        <v>13</v>
      </c>
    </row>
    <row r="128" spans="1:15" x14ac:dyDescent="0.3">
      <c r="A128" s="12">
        <v>4</v>
      </c>
      <c r="B128" s="13">
        <v>258711.92</v>
      </c>
      <c r="C128" s="13">
        <v>646248.05000000005</v>
      </c>
      <c r="D128" s="13">
        <v>723835.42</v>
      </c>
      <c r="E128" s="13">
        <v>758157.03</v>
      </c>
      <c r="F128" s="13">
        <v>729687.49</v>
      </c>
      <c r="G128" s="13">
        <v>753083.59</v>
      </c>
      <c r="H128" s="13">
        <v>882613.71</v>
      </c>
      <c r="I128" s="13">
        <v>669550.92000000004</v>
      </c>
      <c r="J128" s="13">
        <v>782065</v>
      </c>
      <c r="K128" s="13">
        <v>833373.8</v>
      </c>
      <c r="L128" s="13">
        <v>748679.46</v>
      </c>
      <c r="M128" s="13">
        <v>787547.09</v>
      </c>
      <c r="N128" s="9"/>
      <c r="O128" s="13">
        <f>SUM(B128:M128)</f>
        <v>8573553.4800000004</v>
      </c>
    </row>
    <row r="129" spans="1:15" x14ac:dyDescent="0.3">
      <c r="A129" s="12" t="s">
        <v>14</v>
      </c>
      <c r="B129" s="13">
        <v>2138.9699999999998</v>
      </c>
      <c r="C129" s="13">
        <v>21720.73</v>
      </c>
      <c r="D129" s="13">
        <v>10156.91</v>
      </c>
      <c r="E129" s="13">
        <v>15812.63</v>
      </c>
      <c r="F129" s="13">
        <v>10172.68</v>
      </c>
      <c r="G129" s="13">
        <v>20788.04</v>
      </c>
      <c r="H129" s="13">
        <v>25753.55</v>
      </c>
      <c r="I129" s="13">
        <v>15301.45</v>
      </c>
      <c r="J129" s="13">
        <v>20760.830000000002</v>
      </c>
      <c r="K129" s="13">
        <v>19801.54</v>
      </c>
      <c r="L129" s="13">
        <v>16718.91</v>
      </c>
      <c r="M129" s="13">
        <v>24410.32</v>
      </c>
      <c r="N129" s="9"/>
      <c r="O129" s="13">
        <f t="shared" ref="O129:O142" si="12">SUM(B129:M129)</f>
        <v>203536.56</v>
      </c>
    </row>
    <row r="130" spans="1:15" x14ac:dyDescent="0.3">
      <c r="A130" s="12" t="s">
        <v>15</v>
      </c>
      <c r="B130" s="13">
        <v>1228.44</v>
      </c>
      <c r="C130" s="13">
        <v>2171.61</v>
      </c>
      <c r="D130" s="13">
        <v>2171.61</v>
      </c>
      <c r="E130" s="13">
        <v>2171.61</v>
      </c>
      <c r="F130" s="13">
        <v>2171.61</v>
      </c>
      <c r="G130" s="13">
        <v>2171.61</v>
      </c>
      <c r="H130" s="13">
        <v>2569.0500000000002</v>
      </c>
      <c r="I130" s="13">
        <v>1828.36</v>
      </c>
      <c r="J130" s="13">
        <v>2257.39</v>
      </c>
      <c r="K130" s="13">
        <v>2249.61</v>
      </c>
      <c r="L130" s="13">
        <v>2253.6799999999998</v>
      </c>
      <c r="M130" s="13">
        <v>2246.1999999999998</v>
      </c>
      <c r="N130" s="9"/>
      <c r="O130" s="13">
        <f t="shared" si="12"/>
        <v>25490.780000000002</v>
      </c>
    </row>
    <row r="131" spans="1:15" x14ac:dyDescent="0.3">
      <c r="A131" s="12" t="s">
        <v>16</v>
      </c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9"/>
      <c r="O131" s="13">
        <f t="shared" si="12"/>
        <v>0</v>
      </c>
    </row>
    <row r="132" spans="1:15" x14ac:dyDescent="0.3">
      <c r="A132" s="12" t="s">
        <v>17</v>
      </c>
      <c r="B132" s="13">
        <v>233.76</v>
      </c>
      <c r="C132" s="13">
        <v>5550.46</v>
      </c>
      <c r="D132" s="13">
        <v>11734.94</v>
      </c>
      <c r="E132" s="13">
        <v>12654.29</v>
      </c>
      <c r="F132" s="13">
        <v>10907.94</v>
      </c>
      <c r="G132" s="13">
        <v>11774.1</v>
      </c>
      <c r="H132" s="13">
        <v>13618.69</v>
      </c>
      <c r="I132" s="13">
        <v>9947.16</v>
      </c>
      <c r="J132" s="13">
        <v>11791.75</v>
      </c>
      <c r="K132" s="13">
        <v>11791.75</v>
      </c>
      <c r="L132" s="13">
        <v>11791.75</v>
      </c>
      <c r="M132" s="13">
        <v>11375.63</v>
      </c>
      <c r="N132" s="9"/>
      <c r="O132" s="13">
        <f t="shared" si="12"/>
        <v>123172.22</v>
      </c>
    </row>
    <row r="133" spans="1:15" x14ac:dyDescent="0.3">
      <c r="A133" s="12" t="s">
        <v>18</v>
      </c>
      <c r="B133" s="13">
        <v>14.65</v>
      </c>
      <c r="C133" s="13">
        <v>706.18</v>
      </c>
      <c r="D133" s="13">
        <v>754.72</v>
      </c>
      <c r="E133" s="13">
        <v>801.16</v>
      </c>
      <c r="F133" s="13">
        <v>801.16</v>
      </c>
      <c r="G133" s="13">
        <v>801.16</v>
      </c>
      <c r="H133" s="13">
        <v>801.16</v>
      </c>
      <c r="I133" s="13">
        <v>801.16</v>
      </c>
      <c r="J133" s="13">
        <v>801.16</v>
      </c>
      <c r="K133" s="13">
        <v>801.16</v>
      </c>
      <c r="L133" s="13">
        <v>814</v>
      </c>
      <c r="M133" s="13">
        <v>846.95</v>
      </c>
      <c r="N133" s="9"/>
      <c r="O133" s="13">
        <f t="shared" si="12"/>
        <v>8744.619999999999</v>
      </c>
    </row>
    <row r="134" spans="1:15" x14ac:dyDescent="0.3">
      <c r="A134" s="12" t="s">
        <v>19</v>
      </c>
      <c r="B134" s="13"/>
      <c r="C134" s="13">
        <v>79466.33</v>
      </c>
      <c r="D134" s="13">
        <v>56213</v>
      </c>
      <c r="E134" s="13">
        <v>87153.33</v>
      </c>
      <c r="F134" s="13">
        <v>57958.33</v>
      </c>
      <c r="G134" s="13">
        <v>65213.33</v>
      </c>
      <c r="H134" s="13">
        <v>366946.61</v>
      </c>
      <c r="I134" s="13">
        <v>44438.5</v>
      </c>
      <c r="J134" s="13">
        <v>56722.33</v>
      </c>
      <c r="K134" s="13">
        <v>102456.33</v>
      </c>
      <c r="L134" s="13">
        <v>43302.33</v>
      </c>
      <c r="M134" s="13">
        <v>63458.9</v>
      </c>
      <c r="N134" s="9"/>
      <c r="O134" s="13">
        <f t="shared" si="12"/>
        <v>1023329.32</v>
      </c>
    </row>
    <row r="135" spans="1:15" x14ac:dyDescent="0.3">
      <c r="A135" s="12" t="s">
        <v>20</v>
      </c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9"/>
      <c r="O135" s="13">
        <f t="shared" si="12"/>
        <v>0</v>
      </c>
    </row>
    <row r="136" spans="1:15" x14ac:dyDescent="0.3">
      <c r="A136" s="12" t="s">
        <v>21</v>
      </c>
      <c r="B136" s="13">
        <v>2024.07</v>
      </c>
      <c r="C136" s="13">
        <v>6837.14</v>
      </c>
      <c r="D136" s="13">
        <v>7716.99</v>
      </c>
      <c r="E136" s="13">
        <v>16353.79</v>
      </c>
      <c r="F136" s="13">
        <v>11916.18</v>
      </c>
      <c r="G136" s="13">
        <v>15140.29</v>
      </c>
      <c r="H136" s="13">
        <v>19547.560000000001</v>
      </c>
      <c r="I136" s="13">
        <v>13038.2</v>
      </c>
      <c r="J136" s="13">
        <v>16872.599999999999</v>
      </c>
      <c r="K136" s="13">
        <v>16665.13</v>
      </c>
      <c r="L136" s="13">
        <v>15029.74</v>
      </c>
      <c r="M136" s="13">
        <v>18622.13</v>
      </c>
      <c r="N136" s="9"/>
      <c r="O136" s="13">
        <f t="shared" si="12"/>
        <v>159763.82</v>
      </c>
    </row>
    <row r="137" spans="1:15" x14ac:dyDescent="0.3">
      <c r="A137" s="12" t="s">
        <v>22</v>
      </c>
      <c r="B137" s="13">
        <v>874.32</v>
      </c>
      <c r="C137" s="13">
        <v>874.32</v>
      </c>
      <c r="D137" s="13">
        <v>874.32</v>
      </c>
      <c r="E137" s="13">
        <v>874.32</v>
      </c>
      <c r="F137" s="13">
        <v>874.32</v>
      </c>
      <c r="G137" s="13">
        <v>874.32</v>
      </c>
      <c r="H137" s="13">
        <v>874.32</v>
      </c>
      <c r="I137" s="13">
        <v>874.32</v>
      </c>
      <c r="J137" s="13">
        <v>874.32</v>
      </c>
      <c r="K137" s="13">
        <v>874.32</v>
      </c>
      <c r="L137" s="13">
        <v>1166.42</v>
      </c>
      <c r="M137" s="13">
        <v>1114.19</v>
      </c>
      <c r="N137" s="9"/>
      <c r="O137" s="13">
        <f t="shared" si="12"/>
        <v>11023.81</v>
      </c>
    </row>
    <row r="138" spans="1:15" x14ac:dyDescent="0.3">
      <c r="A138" s="12" t="s">
        <v>23</v>
      </c>
      <c r="B138" s="13"/>
      <c r="C138" s="13"/>
      <c r="D138" s="13"/>
      <c r="E138" s="13"/>
      <c r="F138" s="13">
        <v>14.15</v>
      </c>
      <c r="G138" s="13">
        <v>14.15</v>
      </c>
      <c r="H138" s="13">
        <v>14.15</v>
      </c>
      <c r="I138" s="13">
        <v>14.15</v>
      </c>
      <c r="J138" s="13">
        <v>14.15</v>
      </c>
      <c r="K138" s="13">
        <v>14.15</v>
      </c>
      <c r="L138" s="13">
        <v>14.15</v>
      </c>
      <c r="M138" s="13">
        <v>13.95</v>
      </c>
      <c r="N138" s="9"/>
      <c r="O138" s="13">
        <f t="shared" si="12"/>
        <v>113.00000000000001</v>
      </c>
    </row>
    <row r="139" spans="1:15" x14ac:dyDescent="0.3">
      <c r="A139" s="12" t="s">
        <v>24</v>
      </c>
      <c r="B139" s="13">
        <v>7.92</v>
      </c>
      <c r="C139" s="13">
        <v>7.92</v>
      </c>
      <c r="D139" s="13">
        <v>7.92</v>
      </c>
      <c r="E139" s="13">
        <v>7.92</v>
      </c>
      <c r="F139" s="13">
        <v>7.92</v>
      </c>
      <c r="G139" s="13">
        <v>7.92</v>
      </c>
      <c r="H139" s="13">
        <v>7.92</v>
      </c>
      <c r="I139" s="13">
        <v>7.92</v>
      </c>
      <c r="J139" s="13">
        <v>7.92</v>
      </c>
      <c r="K139" s="13">
        <v>7.92</v>
      </c>
      <c r="L139" s="13">
        <v>7.92</v>
      </c>
      <c r="M139" s="13">
        <v>7.57</v>
      </c>
      <c r="N139" s="9"/>
      <c r="O139" s="13">
        <f t="shared" si="12"/>
        <v>94.69</v>
      </c>
    </row>
    <row r="140" spans="1:15" x14ac:dyDescent="0.3">
      <c r="A140" s="12" t="s">
        <v>25</v>
      </c>
      <c r="B140" s="13">
        <v>10.97</v>
      </c>
      <c r="C140" s="13">
        <v>123.32</v>
      </c>
      <c r="D140" s="13">
        <v>299.63</v>
      </c>
      <c r="E140" s="13">
        <v>299.63</v>
      </c>
      <c r="F140" s="13">
        <v>211.47</v>
      </c>
      <c r="G140" s="13">
        <v>211.47</v>
      </c>
      <c r="H140" s="13">
        <v>226.12</v>
      </c>
      <c r="I140" s="13">
        <v>196.82</v>
      </c>
      <c r="J140" s="13">
        <v>196.82</v>
      </c>
      <c r="K140" s="13">
        <v>196.82</v>
      </c>
      <c r="L140" s="13">
        <v>196.82</v>
      </c>
      <c r="M140" s="13">
        <v>188.09</v>
      </c>
      <c r="N140" s="9"/>
      <c r="O140" s="13">
        <f t="shared" si="12"/>
        <v>2357.98</v>
      </c>
    </row>
    <row r="141" spans="1:15" x14ac:dyDescent="0.3">
      <c r="A141" s="12" t="s">
        <v>26</v>
      </c>
      <c r="B141" s="13">
        <v>147.96</v>
      </c>
      <c r="C141" s="13">
        <v>2078.5700000000002</v>
      </c>
      <c r="D141" s="13">
        <v>2078.5700000000002</v>
      </c>
      <c r="E141" s="13">
        <v>2107.87</v>
      </c>
      <c r="F141" s="13">
        <v>2036.61</v>
      </c>
      <c r="G141" s="13">
        <v>1989.18</v>
      </c>
      <c r="H141" s="13">
        <v>1972.49</v>
      </c>
      <c r="I141" s="13">
        <v>1918.99</v>
      </c>
      <c r="J141" s="13">
        <v>1932.69</v>
      </c>
      <c r="K141" s="13">
        <v>1932.69</v>
      </c>
      <c r="L141" s="13">
        <v>1979.69</v>
      </c>
      <c r="M141" s="13">
        <v>1900.64</v>
      </c>
      <c r="N141" s="9"/>
      <c r="O141" s="13">
        <f t="shared" si="12"/>
        <v>22075.949999999997</v>
      </c>
    </row>
    <row r="142" spans="1:15" x14ac:dyDescent="0.3">
      <c r="A142" s="12" t="s">
        <v>27</v>
      </c>
      <c r="B142" s="14">
        <f>SUM(B128:B141)</f>
        <v>265392.98000000004</v>
      </c>
      <c r="C142" s="14">
        <f t="shared" ref="C142:M142" si="13">SUM(C128:C141)</f>
        <v>765784.62999999989</v>
      </c>
      <c r="D142" s="14">
        <f t="shared" si="13"/>
        <v>815844.02999999991</v>
      </c>
      <c r="E142" s="14">
        <f t="shared" si="13"/>
        <v>896393.58000000007</v>
      </c>
      <c r="F142" s="14">
        <f t="shared" si="13"/>
        <v>826759.86</v>
      </c>
      <c r="G142" s="14">
        <f t="shared" si="13"/>
        <v>872069.16</v>
      </c>
      <c r="H142" s="14">
        <f t="shared" si="13"/>
        <v>1314945.33</v>
      </c>
      <c r="I142" s="14">
        <f t="shared" si="13"/>
        <v>757917.95</v>
      </c>
      <c r="J142" s="14">
        <f t="shared" si="13"/>
        <v>894296.95999999985</v>
      </c>
      <c r="K142" s="14">
        <f t="shared" si="13"/>
        <v>990165.22</v>
      </c>
      <c r="L142" s="14">
        <f t="shared" si="13"/>
        <v>841954.87</v>
      </c>
      <c r="M142" s="14">
        <f t="shared" si="13"/>
        <v>911731.65999999968</v>
      </c>
      <c r="N142" s="9"/>
      <c r="O142" s="13">
        <f t="shared" si="12"/>
        <v>10153256.229999999</v>
      </c>
    </row>
    <row r="143" spans="1:15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x14ac:dyDescent="0.3">
      <c r="A146" s="9" t="s">
        <v>387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ht="31.2" x14ac:dyDescent="0.3">
      <c r="A147" s="10" t="s">
        <v>0</v>
      </c>
      <c r="B147" s="11" t="s">
        <v>1</v>
      </c>
      <c r="C147" s="9" t="s">
        <v>2</v>
      </c>
      <c r="D147" s="9" t="s">
        <v>3</v>
      </c>
      <c r="E147" s="9" t="s">
        <v>4</v>
      </c>
      <c r="F147" s="11" t="s">
        <v>5</v>
      </c>
      <c r="G147" s="9" t="s">
        <v>6</v>
      </c>
      <c r="H147" s="9" t="s">
        <v>7</v>
      </c>
      <c r="I147" s="9" t="s">
        <v>8</v>
      </c>
      <c r="J147" s="11" t="s">
        <v>9</v>
      </c>
      <c r="K147" s="9" t="s">
        <v>10</v>
      </c>
      <c r="L147" s="9" t="s">
        <v>11</v>
      </c>
      <c r="M147" s="9" t="s">
        <v>12</v>
      </c>
      <c r="N147" s="9"/>
      <c r="O147" s="9" t="s">
        <v>13</v>
      </c>
    </row>
    <row r="148" spans="1:15" x14ac:dyDescent="0.3">
      <c r="A148" s="12">
        <v>4</v>
      </c>
      <c r="B148" s="13">
        <v>263922.13</v>
      </c>
      <c r="C148" s="13">
        <v>646248.05000000005</v>
      </c>
      <c r="D148" s="13">
        <v>723835.42</v>
      </c>
      <c r="E148" s="13">
        <v>758157.03</v>
      </c>
      <c r="F148" s="13">
        <v>729687.49</v>
      </c>
      <c r="G148" s="13">
        <v>753083.59</v>
      </c>
      <c r="H148" s="13">
        <v>882613.71</v>
      </c>
      <c r="I148" s="13">
        <v>669550.92000000004</v>
      </c>
      <c r="J148" s="13">
        <v>782065</v>
      </c>
      <c r="K148" s="13">
        <v>833373.8</v>
      </c>
      <c r="L148" s="13">
        <v>748679.46</v>
      </c>
      <c r="M148" s="13">
        <v>787547.09</v>
      </c>
      <c r="N148" s="9"/>
      <c r="O148" s="13">
        <f>SUM(B148:M148)</f>
        <v>8578763.6899999995</v>
      </c>
    </row>
    <row r="149" spans="1:15" x14ac:dyDescent="0.3">
      <c r="A149" s="12" t="s">
        <v>14</v>
      </c>
      <c r="B149" s="13">
        <v>2138.9699999999998</v>
      </c>
      <c r="C149" s="13">
        <v>21720.73</v>
      </c>
      <c r="D149" s="13">
        <v>10156.91</v>
      </c>
      <c r="E149" s="13">
        <v>15812.63</v>
      </c>
      <c r="F149" s="13">
        <v>10172.68</v>
      </c>
      <c r="G149" s="13">
        <v>20788.04</v>
      </c>
      <c r="H149" s="13">
        <v>25753.55</v>
      </c>
      <c r="I149" s="13">
        <v>15301.45</v>
      </c>
      <c r="J149" s="13">
        <v>20760.830000000002</v>
      </c>
      <c r="K149" s="13">
        <v>19801.54</v>
      </c>
      <c r="L149" s="13">
        <v>16718.91</v>
      </c>
      <c r="M149" s="13">
        <v>24410.32</v>
      </c>
      <c r="N149" s="9"/>
      <c r="O149" s="13">
        <f t="shared" ref="O149:O162" si="14">SUM(B149:M149)</f>
        <v>203536.56</v>
      </c>
    </row>
    <row r="150" spans="1:15" x14ac:dyDescent="0.3">
      <c r="A150" s="12" t="s">
        <v>15</v>
      </c>
      <c r="B150" s="13">
        <v>1228.44</v>
      </c>
      <c r="C150" s="13">
        <v>2171.61</v>
      </c>
      <c r="D150" s="13">
        <v>2171.61</v>
      </c>
      <c r="E150" s="13">
        <v>2171.61</v>
      </c>
      <c r="F150" s="13">
        <v>2171.61</v>
      </c>
      <c r="G150" s="13">
        <v>2171.61</v>
      </c>
      <c r="H150" s="13">
        <v>2569.0500000000002</v>
      </c>
      <c r="I150" s="13">
        <v>1828.36</v>
      </c>
      <c r="J150" s="13">
        <v>2257.39</v>
      </c>
      <c r="K150" s="13">
        <v>2249.61</v>
      </c>
      <c r="L150" s="13">
        <v>2253.6799999999998</v>
      </c>
      <c r="M150" s="13">
        <v>2246.1999999999998</v>
      </c>
      <c r="N150" s="9"/>
      <c r="O150" s="13">
        <f t="shared" si="14"/>
        <v>25490.780000000002</v>
      </c>
    </row>
    <row r="151" spans="1:15" x14ac:dyDescent="0.3">
      <c r="A151" s="12" t="s">
        <v>16</v>
      </c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9"/>
      <c r="O151" s="13">
        <f t="shared" si="14"/>
        <v>0</v>
      </c>
    </row>
    <row r="152" spans="1:15" x14ac:dyDescent="0.3">
      <c r="A152" s="12" t="s">
        <v>17</v>
      </c>
      <c r="B152" s="13">
        <v>233.76</v>
      </c>
      <c r="C152" s="13">
        <v>5550.46</v>
      </c>
      <c r="D152" s="13">
        <v>11734.94</v>
      </c>
      <c r="E152" s="13">
        <v>12654.29</v>
      </c>
      <c r="F152" s="13">
        <v>10907.94</v>
      </c>
      <c r="G152" s="13">
        <v>11774.1</v>
      </c>
      <c r="H152" s="13">
        <v>13618.69</v>
      </c>
      <c r="I152" s="13">
        <v>9947.16</v>
      </c>
      <c r="J152" s="13">
        <v>11791.75</v>
      </c>
      <c r="K152" s="13">
        <v>11791.75</v>
      </c>
      <c r="L152" s="13">
        <v>11791.75</v>
      </c>
      <c r="M152" s="13">
        <v>11375.63</v>
      </c>
      <c r="N152" s="9"/>
      <c r="O152" s="13">
        <f t="shared" si="14"/>
        <v>123172.22</v>
      </c>
    </row>
    <row r="153" spans="1:15" x14ac:dyDescent="0.3">
      <c r="A153" s="12" t="s">
        <v>18</v>
      </c>
      <c r="B153" s="13">
        <v>14.65</v>
      </c>
      <c r="C153" s="13">
        <v>706.18</v>
      </c>
      <c r="D153" s="13">
        <v>754.72</v>
      </c>
      <c r="E153" s="13">
        <v>801.16</v>
      </c>
      <c r="F153" s="13">
        <v>801.16</v>
      </c>
      <c r="G153" s="13">
        <v>801.16</v>
      </c>
      <c r="H153" s="13">
        <v>801.16</v>
      </c>
      <c r="I153" s="13">
        <v>801.16</v>
      </c>
      <c r="J153" s="13">
        <v>801.16</v>
      </c>
      <c r="K153" s="13">
        <v>801.16</v>
      </c>
      <c r="L153" s="13">
        <v>814</v>
      </c>
      <c r="M153" s="13">
        <v>846.95</v>
      </c>
      <c r="N153" s="9"/>
      <c r="O153" s="13">
        <f t="shared" si="14"/>
        <v>8744.619999999999</v>
      </c>
    </row>
    <row r="154" spans="1:15" x14ac:dyDescent="0.3">
      <c r="A154" s="12" t="s">
        <v>19</v>
      </c>
      <c r="B154" s="13"/>
      <c r="C154" s="13">
        <v>79466.33</v>
      </c>
      <c r="D154" s="13">
        <v>56213</v>
      </c>
      <c r="E154" s="13">
        <v>87153.33</v>
      </c>
      <c r="F154" s="13">
        <v>57958.33</v>
      </c>
      <c r="G154" s="13">
        <v>65213.33</v>
      </c>
      <c r="H154" s="13">
        <v>366946.61</v>
      </c>
      <c r="I154" s="13">
        <v>44438.5</v>
      </c>
      <c r="J154" s="13">
        <v>56722.33</v>
      </c>
      <c r="K154" s="13">
        <v>102456.33</v>
      </c>
      <c r="L154" s="13">
        <v>43302.33</v>
      </c>
      <c r="M154" s="13">
        <v>63458.9</v>
      </c>
      <c r="N154" s="9"/>
      <c r="O154" s="13">
        <f t="shared" si="14"/>
        <v>1023329.32</v>
      </c>
    </row>
    <row r="155" spans="1:15" x14ac:dyDescent="0.3">
      <c r="A155" s="12" t="s">
        <v>20</v>
      </c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9"/>
      <c r="O155" s="13">
        <f t="shared" si="14"/>
        <v>0</v>
      </c>
    </row>
    <row r="156" spans="1:15" x14ac:dyDescent="0.3">
      <c r="A156" s="12" t="s">
        <v>21</v>
      </c>
      <c r="B156" s="13">
        <v>2024.07</v>
      </c>
      <c r="C156" s="13">
        <v>6837.14</v>
      </c>
      <c r="D156" s="13">
        <v>7716.99</v>
      </c>
      <c r="E156" s="13">
        <v>16353.79</v>
      </c>
      <c r="F156" s="13">
        <v>11916.18</v>
      </c>
      <c r="G156" s="13">
        <v>15140.29</v>
      </c>
      <c r="H156" s="13">
        <v>19547.560000000001</v>
      </c>
      <c r="I156" s="13">
        <v>13038.2</v>
      </c>
      <c r="J156" s="13">
        <v>16872.599999999999</v>
      </c>
      <c r="K156" s="13">
        <v>16665.13</v>
      </c>
      <c r="L156" s="13">
        <v>15029.74</v>
      </c>
      <c r="M156" s="13">
        <v>18622.13</v>
      </c>
      <c r="N156" s="9"/>
      <c r="O156" s="13">
        <f t="shared" si="14"/>
        <v>159763.82</v>
      </c>
    </row>
    <row r="157" spans="1:15" x14ac:dyDescent="0.3">
      <c r="A157" s="12" t="s">
        <v>22</v>
      </c>
      <c r="B157" s="13">
        <v>874.32</v>
      </c>
      <c r="C157" s="13">
        <v>874.32</v>
      </c>
      <c r="D157" s="13">
        <v>874.32</v>
      </c>
      <c r="E157" s="13">
        <v>874.32</v>
      </c>
      <c r="F157" s="13">
        <v>874.32</v>
      </c>
      <c r="G157" s="13">
        <v>874.32</v>
      </c>
      <c r="H157" s="13">
        <v>874.32</v>
      </c>
      <c r="I157" s="13">
        <v>874.32</v>
      </c>
      <c r="J157" s="13">
        <v>874.32</v>
      </c>
      <c r="K157" s="13">
        <v>874.32</v>
      </c>
      <c r="L157" s="13">
        <v>1166.42</v>
      </c>
      <c r="M157" s="13">
        <v>1114.19</v>
      </c>
      <c r="N157" s="9"/>
      <c r="O157" s="13">
        <f t="shared" si="14"/>
        <v>11023.81</v>
      </c>
    </row>
    <row r="158" spans="1:15" x14ac:dyDescent="0.3">
      <c r="A158" s="12" t="s">
        <v>23</v>
      </c>
      <c r="B158" s="13"/>
      <c r="C158" s="13"/>
      <c r="D158" s="13"/>
      <c r="E158" s="13"/>
      <c r="F158" s="13">
        <v>14.15</v>
      </c>
      <c r="G158" s="13">
        <v>14.15</v>
      </c>
      <c r="H158" s="13">
        <v>14.15</v>
      </c>
      <c r="I158" s="13">
        <v>14.15</v>
      </c>
      <c r="J158" s="13">
        <v>14.15</v>
      </c>
      <c r="K158" s="13">
        <v>14.15</v>
      </c>
      <c r="L158" s="13">
        <v>14.15</v>
      </c>
      <c r="M158" s="13">
        <v>13.95</v>
      </c>
      <c r="N158" s="9"/>
      <c r="O158" s="13">
        <f t="shared" si="14"/>
        <v>113.00000000000001</v>
      </c>
    </row>
    <row r="159" spans="1:15" x14ac:dyDescent="0.3">
      <c r="A159" s="12" t="s">
        <v>24</v>
      </c>
      <c r="B159" s="13">
        <v>7.92</v>
      </c>
      <c r="C159" s="13">
        <v>7.92</v>
      </c>
      <c r="D159" s="13">
        <v>7.92</v>
      </c>
      <c r="E159" s="13">
        <v>7.92</v>
      </c>
      <c r="F159" s="13">
        <v>7.92</v>
      </c>
      <c r="G159" s="13">
        <v>7.92</v>
      </c>
      <c r="H159" s="13">
        <v>7.92</v>
      </c>
      <c r="I159" s="13">
        <v>7.92</v>
      </c>
      <c r="J159" s="13">
        <v>7.92</v>
      </c>
      <c r="K159" s="13">
        <v>7.92</v>
      </c>
      <c r="L159" s="13">
        <v>7.92</v>
      </c>
      <c r="M159" s="13">
        <v>7.57</v>
      </c>
      <c r="N159" s="9"/>
      <c r="O159" s="13">
        <f t="shared" si="14"/>
        <v>94.69</v>
      </c>
    </row>
    <row r="160" spans="1:15" x14ac:dyDescent="0.3">
      <c r="A160" s="12" t="s">
        <v>25</v>
      </c>
      <c r="B160" s="13">
        <v>10.97</v>
      </c>
      <c r="C160" s="13">
        <v>123.32</v>
      </c>
      <c r="D160" s="13">
        <v>299.63</v>
      </c>
      <c r="E160" s="13">
        <v>299.63</v>
      </c>
      <c r="F160" s="13">
        <v>211.47</v>
      </c>
      <c r="G160" s="13">
        <v>211.47</v>
      </c>
      <c r="H160" s="13">
        <v>226.12</v>
      </c>
      <c r="I160" s="13">
        <v>196.82</v>
      </c>
      <c r="J160" s="13">
        <v>196.82</v>
      </c>
      <c r="K160" s="13">
        <v>196.82</v>
      </c>
      <c r="L160" s="13">
        <v>196.82</v>
      </c>
      <c r="M160" s="13">
        <v>188.09</v>
      </c>
      <c r="N160" s="9"/>
      <c r="O160" s="13">
        <f t="shared" si="14"/>
        <v>2357.98</v>
      </c>
    </row>
    <row r="161" spans="1:15" x14ac:dyDescent="0.3">
      <c r="A161" s="12" t="s">
        <v>26</v>
      </c>
      <c r="B161" s="13">
        <v>147.96</v>
      </c>
      <c r="C161" s="13">
        <v>2078.5700000000002</v>
      </c>
      <c r="D161" s="13">
        <v>2078.5700000000002</v>
      </c>
      <c r="E161" s="13">
        <v>2107.87</v>
      </c>
      <c r="F161" s="13">
        <v>2036.61</v>
      </c>
      <c r="G161" s="13">
        <v>1989.18</v>
      </c>
      <c r="H161" s="13">
        <v>1972.49</v>
      </c>
      <c r="I161" s="13">
        <v>1918.99</v>
      </c>
      <c r="J161" s="13">
        <v>1932.69</v>
      </c>
      <c r="K161" s="13">
        <v>1932.69</v>
      </c>
      <c r="L161" s="13">
        <v>1979.69</v>
      </c>
      <c r="M161" s="13">
        <v>1900.64</v>
      </c>
      <c r="N161" s="9"/>
      <c r="O161" s="13">
        <f t="shared" si="14"/>
        <v>22075.949999999997</v>
      </c>
    </row>
    <row r="162" spans="1:15" x14ac:dyDescent="0.3">
      <c r="A162" s="12" t="s">
        <v>27</v>
      </c>
      <c r="B162" s="14">
        <f>SUM(B148:B161)</f>
        <v>270603.19</v>
      </c>
      <c r="C162" s="14">
        <f t="shared" ref="C162:M162" si="15">SUM(C148:C161)</f>
        <v>765784.62999999989</v>
      </c>
      <c r="D162" s="14">
        <f t="shared" si="15"/>
        <v>815844.02999999991</v>
      </c>
      <c r="E162" s="14">
        <f t="shared" si="15"/>
        <v>896393.58000000007</v>
      </c>
      <c r="F162" s="14">
        <f t="shared" si="15"/>
        <v>826759.86</v>
      </c>
      <c r="G162" s="14">
        <f t="shared" si="15"/>
        <v>872069.16</v>
      </c>
      <c r="H162" s="14">
        <f t="shared" si="15"/>
        <v>1314945.33</v>
      </c>
      <c r="I162" s="14">
        <f t="shared" si="15"/>
        <v>757917.95</v>
      </c>
      <c r="J162" s="14">
        <f t="shared" si="15"/>
        <v>894296.95999999985</v>
      </c>
      <c r="K162" s="14">
        <f t="shared" si="15"/>
        <v>990165.22</v>
      </c>
      <c r="L162" s="14">
        <f t="shared" si="15"/>
        <v>841954.87</v>
      </c>
      <c r="M162" s="14">
        <f t="shared" si="15"/>
        <v>911731.65999999968</v>
      </c>
      <c r="N162" s="9"/>
      <c r="O162" s="13">
        <f t="shared" si="14"/>
        <v>10158466.439999999</v>
      </c>
    </row>
    <row r="163" spans="1:15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x14ac:dyDescent="0.3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5" spans="1:15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x14ac:dyDescent="0.3">
      <c r="A166" s="9" t="s">
        <v>388</v>
      </c>
      <c r="B166" s="9"/>
      <c r="C166" s="38" t="s">
        <v>539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ht="31.2" x14ac:dyDescent="0.3">
      <c r="A167" s="10" t="s">
        <v>0</v>
      </c>
      <c r="B167" s="11" t="s">
        <v>1</v>
      </c>
      <c r="C167" s="9" t="s">
        <v>2</v>
      </c>
      <c r="D167" s="9" t="s">
        <v>3</v>
      </c>
      <c r="E167" s="9" t="s">
        <v>4</v>
      </c>
      <c r="F167" s="11" t="s">
        <v>5</v>
      </c>
      <c r="G167" s="9" t="s">
        <v>6</v>
      </c>
      <c r="H167" s="9" t="s">
        <v>7</v>
      </c>
      <c r="I167" s="9" t="s">
        <v>8</v>
      </c>
      <c r="J167" s="11" t="s">
        <v>9</v>
      </c>
      <c r="K167" s="9" t="s">
        <v>10</v>
      </c>
      <c r="L167" s="9" t="s">
        <v>11</v>
      </c>
      <c r="M167" s="9" t="s">
        <v>12</v>
      </c>
      <c r="N167" s="9"/>
      <c r="O167" s="9" t="s">
        <v>13</v>
      </c>
    </row>
    <row r="168" spans="1:15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x14ac:dyDescent="0.3">
      <c r="A169" s="12">
        <v>4</v>
      </c>
      <c r="B169" s="41">
        <v>112.65</v>
      </c>
      <c r="C169" s="41">
        <v>99.32</v>
      </c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9"/>
      <c r="O169" s="13">
        <f>SUM(B169:M169)</f>
        <v>211.97</v>
      </c>
    </row>
    <row r="170" spans="1:15" x14ac:dyDescent="0.3">
      <c r="A170" s="12" t="s">
        <v>26</v>
      </c>
      <c r="B170" s="13">
        <v>1511474.41</v>
      </c>
      <c r="C170" s="13">
        <v>1475501.27</v>
      </c>
      <c r="D170" s="13">
        <v>1115557.3500000001</v>
      </c>
      <c r="E170" s="13">
        <v>1358476.66</v>
      </c>
      <c r="F170" s="13">
        <v>1333420.8700000001</v>
      </c>
      <c r="G170" s="13">
        <v>1338348.0900000001</v>
      </c>
      <c r="H170" s="13">
        <v>1373539.9</v>
      </c>
      <c r="I170" s="13">
        <v>1419126.56</v>
      </c>
      <c r="J170" s="13">
        <v>2704402.26</v>
      </c>
      <c r="K170" s="13">
        <v>2476198.1</v>
      </c>
      <c r="L170" s="13">
        <v>1586954.1</v>
      </c>
      <c r="M170" s="13">
        <v>1397536.56</v>
      </c>
      <c r="N170" s="9"/>
      <c r="O170" s="13">
        <f>SUM(B170:M170)</f>
        <v>19090536.129999999</v>
      </c>
    </row>
    <row r="171" spans="1:15" x14ac:dyDescent="0.3">
      <c r="A171" s="9"/>
      <c r="B171" s="13">
        <f>SUM(B169:B170)</f>
        <v>1511587.0599999998</v>
      </c>
      <c r="C171" s="13">
        <f t="shared" ref="C171:M171" si="16">SUM(C169:C170)</f>
        <v>1475600.59</v>
      </c>
      <c r="D171" s="13">
        <f t="shared" si="16"/>
        <v>1115557.3500000001</v>
      </c>
      <c r="E171" s="13">
        <f t="shared" si="16"/>
        <v>1358476.66</v>
      </c>
      <c r="F171" s="13">
        <f t="shared" si="16"/>
        <v>1333420.8700000001</v>
      </c>
      <c r="G171" s="13">
        <f t="shared" si="16"/>
        <v>1338348.0900000001</v>
      </c>
      <c r="H171" s="13">
        <f t="shared" si="16"/>
        <v>1373539.9</v>
      </c>
      <c r="I171" s="13">
        <f t="shared" si="16"/>
        <v>1419126.56</v>
      </c>
      <c r="J171" s="13">
        <f t="shared" si="16"/>
        <v>2704402.26</v>
      </c>
      <c r="K171" s="13">
        <f t="shared" si="16"/>
        <v>2476198.1</v>
      </c>
      <c r="L171" s="13">
        <f t="shared" si="16"/>
        <v>1586954.1</v>
      </c>
      <c r="M171" s="13">
        <f t="shared" si="16"/>
        <v>1397536.56</v>
      </c>
      <c r="N171" s="9"/>
      <c r="O171" s="13">
        <f>SUM(B171:M171)</f>
        <v>19090748.099999998</v>
      </c>
    </row>
    <row r="172" spans="1:15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x14ac:dyDescent="0.3">
      <c r="A173" s="9" t="s">
        <v>389</v>
      </c>
      <c r="B173" s="9"/>
      <c r="C173" s="40" t="s">
        <v>390</v>
      </c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ht="31.2" x14ac:dyDescent="0.3">
      <c r="A174" s="10" t="s">
        <v>0</v>
      </c>
      <c r="B174" s="11" t="s">
        <v>1</v>
      </c>
      <c r="C174" s="9" t="s">
        <v>2</v>
      </c>
      <c r="D174" s="9" t="s">
        <v>3</v>
      </c>
      <c r="E174" s="9" t="s">
        <v>4</v>
      </c>
      <c r="F174" s="11" t="s">
        <v>5</v>
      </c>
      <c r="G174" s="9" t="s">
        <v>6</v>
      </c>
      <c r="H174" s="9" t="s">
        <v>7</v>
      </c>
      <c r="I174" s="9" t="s">
        <v>8</v>
      </c>
      <c r="J174" s="11" t="s">
        <v>9</v>
      </c>
      <c r="K174" s="9" t="s">
        <v>10</v>
      </c>
      <c r="L174" s="9" t="s">
        <v>11</v>
      </c>
      <c r="M174" s="9" t="s">
        <v>12</v>
      </c>
      <c r="N174" s="9"/>
      <c r="O174" s="9" t="s">
        <v>13</v>
      </c>
    </row>
    <row r="175" spans="1:15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x14ac:dyDescent="0.3">
      <c r="A176" s="9" t="s">
        <v>26</v>
      </c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9"/>
      <c r="O176" s="13" t="s">
        <v>379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5:O181"/>
  <sheetViews>
    <sheetView workbookViewId="0">
      <selection activeCell="A25" sqref="A25:O41"/>
    </sheetView>
  </sheetViews>
  <sheetFormatPr defaultColWidth="11.19921875" defaultRowHeight="15.6" x14ac:dyDescent="0.3"/>
  <cols>
    <col min="2" max="13" width="15.19921875" bestFit="1" customWidth="1"/>
    <col min="14" max="14" width="2.296875" customWidth="1"/>
    <col min="15" max="15" width="16.19921875" bestFit="1" customWidth="1"/>
  </cols>
  <sheetData>
    <row r="5" spans="1:15" x14ac:dyDescent="0.3">
      <c r="A5" t="s">
        <v>183</v>
      </c>
    </row>
    <row r="6" spans="1:15" ht="31.2" x14ac:dyDescent="0.3">
      <c r="A6" s="1" t="s">
        <v>0</v>
      </c>
      <c r="B6" s="2" t="s">
        <v>1</v>
      </c>
      <c r="C6" t="s">
        <v>2</v>
      </c>
      <c r="D6" t="s">
        <v>3</v>
      </c>
      <c r="E6" t="s">
        <v>4</v>
      </c>
      <c r="F6" s="2" t="s">
        <v>5</v>
      </c>
      <c r="G6" t="s">
        <v>6</v>
      </c>
      <c r="H6" t="s">
        <v>7</v>
      </c>
      <c r="I6" t="s">
        <v>8</v>
      </c>
      <c r="J6" s="2" t="s">
        <v>9</v>
      </c>
      <c r="K6" t="s">
        <v>10</v>
      </c>
      <c r="L6" t="s">
        <v>11</v>
      </c>
      <c r="M6" t="s">
        <v>12</v>
      </c>
      <c r="O6" t="s">
        <v>13</v>
      </c>
    </row>
    <row r="7" spans="1:15" x14ac:dyDescent="0.3">
      <c r="A7" s="3">
        <v>4</v>
      </c>
      <c r="B7" s="4">
        <v>39200544.399999999</v>
      </c>
      <c r="C7" s="4">
        <v>38888110.960000001</v>
      </c>
      <c r="D7" s="4">
        <v>37273920.659999996</v>
      </c>
      <c r="E7" s="4">
        <v>40324932.729999997</v>
      </c>
      <c r="F7" s="4">
        <v>38677319.990000002</v>
      </c>
      <c r="G7" s="4">
        <v>39344298.82</v>
      </c>
      <c r="H7" s="4">
        <v>40711101.829999998</v>
      </c>
      <c r="I7" s="4">
        <v>39900087.140000001</v>
      </c>
      <c r="J7" s="4">
        <v>38491119.82</v>
      </c>
      <c r="K7" s="4">
        <v>41124844.759999998</v>
      </c>
      <c r="L7" s="4">
        <v>41232531.960000001</v>
      </c>
      <c r="M7" s="4">
        <v>36910450.369999997</v>
      </c>
      <c r="O7" s="4">
        <f>SUM(B7:M7)</f>
        <v>472079263.43999994</v>
      </c>
    </row>
    <row r="8" spans="1:15" x14ac:dyDescent="0.3">
      <c r="A8" s="3" t="s">
        <v>14</v>
      </c>
      <c r="B8" s="4">
        <v>1030056.16</v>
      </c>
      <c r="C8" s="4">
        <v>933752.52</v>
      </c>
      <c r="D8" s="4">
        <v>950704.58</v>
      </c>
      <c r="E8" s="4">
        <v>1002780.51</v>
      </c>
      <c r="F8" s="4">
        <v>1007032.82</v>
      </c>
      <c r="G8" s="4">
        <v>996612.74</v>
      </c>
      <c r="H8" s="4">
        <v>1022168.1</v>
      </c>
      <c r="I8" s="4">
        <v>1040338.46</v>
      </c>
      <c r="J8" s="4">
        <v>972720.1</v>
      </c>
      <c r="K8" s="4">
        <v>1071624.5</v>
      </c>
      <c r="L8" s="4">
        <v>1065292.08</v>
      </c>
      <c r="M8" s="4">
        <v>924175.21</v>
      </c>
      <c r="O8" s="4">
        <f t="shared" ref="O8:O21" si="0">SUM(B8:M8)</f>
        <v>12017257.780000001</v>
      </c>
    </row>
    <row r="9" spans="1:15" x14ac:dyDescent="0.3">
      <c r="A9" s="3" t="s">
        <v>15</v>
      </c>
      <c r="B9" s="4">
        <v>834856.26</v>
      </c>
      <c r="C9" s="4">
        <v>881157.59</v>
      </c>
      <c r="D9" s="4">
        <v>856778.19</v>
      </c>
      <c r="E9" s="4">
        <v>929745.94</v>
      </c>
      <c r="F9" s="4">
        <v>799895.99</v>
      </c>
      <c r="G9" s="4">
        <v>828710.07</v>
      </c>
      <c r="H9" s="4">
        <v>970292.95</v>
      </c>
      <c r="I9" s="4">
        <v>965368.92</v>
      </c>
      <c r="J9" s="4">
        <v>894642.92</v>
      </c>
      <c r="K9" s="4">
        <v>970874.97</v>
      </c>
      <c r="L9" s="4">
        <v>959838.68</v>
      </c>
      <c r="M9" s="4">
        <v>864545.5</v>
      </c>
      <c r="O9" s="4">
        <f t="shared" si="0"/>
        <v>10756707.98</v>
      </c>
    </row>
    <row r="10" spans="1:15" x14ac:dyDescent="0.3">
      <c r="A10" s="3" t="s">
        <v>16</v>
      </c>
      <c r="B10" s="4">
        <v>798150.5</v>
      </c>
      <c r="C10" s="4">
        <v>790741.72</v>
      </c>
      <c r="D10" s="4">
        <v>755916.64</v>
      </c>
      <c r="E10" s="4">
        <v>816732.12</v>
      </c>
      <c r="F10" s="4">
        <v>793980.39</v>
      </c>
      <c r="G10" s="4">
        <v>810484.48</v>
      </c>
      <c r="H10" s="4">
        <v>830605.22</v>
      </c>
      <c r="I10" s="4">
        <v>770913.36</v>
      </c>
      <c r="J10" s="4">
        <v>771306.23</v>
      </c>
      <c r="K10" s="4">
        <v>817731.58</v>
      </c>
      <c r="L10" s="4">
        <v>806567.71</v>
      </c>
      <c r="M10" s="4">
        <v>757357.32</v>
      </c>
      <c r="O10" s="4">
        <f t="shared" si="0"/>
        <v>9520487.2699999996</v>
      </c>
    </row>
    <row r="11" spans="1:15" x14ac:dyDescent="0.3">
      <c r="A11" s="3" t="s">
        <v>17</v>
      </c>
      <c r="B11" s="4">
        <v>480125.67</v>
      </c>
      <c r="C11" s="4">
        <v>485090.76</v>
      </c>
      <c r="D11" s="4">
        <v>497333.2</v>
      </c>
      <c r="E11" s="4">
        <v>593657.49</v>
      </c>
      <c r="F11" s="4">
        <v>497362.04</v>
      </c>
      <c r="G11" s="4">
        <v>502770.08</v>
      </c>
      <c r="H11" s="4">
        <v>526829.91</v>
      </c>
      <c r="I11" s="4">
        <v>486893.97</v>
      </c>
      <c r="J11" s="4">
        <v>528814.43000000005</v>
      </c>
      <c r="K11" s="4">
        <v>471412.28</v>
      </c>
      <c r="L11" s="4">
        <v>559205.23</v>
      </c>
      <c r="M11" s="4">
        <v>471484.79</v>
      </c>
      <c r="O11" s="4">
        <f t="shared" si="0"/>
        <v>6100979.8500000006</v>
      </c>
    </row>
    <row r="12" spans="1:15" x14ac:dyDescent="0.3">
      <c r="A12" s="3" t="s">
        <v>18</v>
      </c>
      <c r="B12" s="4">
        <v>253781.83</v>
      </c>
      <c r="C12" s="4">
        <v>256743.66</v>
      </c>
      <c r="D12" s="4">
        <v>264694.95</v>
      </c>
      <c r="E12" s="4">
        <v>189292.71</v>
      </c>
      <c r="F12" s="4">
        <v>253090.74</v>
      </c>
      <c r="G12" s="4">
        <v>242686.52</v>
      </c>
      <c r="H12" s="4">
        <v>259689.8</v>
      </c>
      <c r="I12" s="4">
        <v>256999.43</v>
      </c>
      <c r="J12" s="4">
        <v>247432.38</v>
      </c>
      <c r="K12" s="4">
        <v>271921.62</v>
      </c>
      <c r="L12" s="4">
        <v>281274.90999999997</v>
      </c>
      <c r="M12" s="4">
        <v>221641.65</v>
      </c>
      <c r="O12" s="4">
        <f t="shared" si="0"/>
        <v>2999250.2</v>
      </c>
    </row>
    <row r="13" spans="1:15" x14ac:dyDescent="0.3">
      <c r="A13" s="3" t="s">
        <v>19</v>
      </c>
      <c r="B13" s="4">
        <v>2578168.7799999998</v>
      </c>
      <c r="C13" s="4">
        <v>2509725.2999999998</v>
      </c>
      <c r="D13" s="4">
        <v>2572522.4300000002</v>
      </c>
      <c r="E13" s="4">
        <v>2592408.69</v>
      </c>
      <c r="F13" s="4">
        <v>2981513.87</v>
      </c>
      <c r="G13" s="4">
        <v>2701813.29</v>
      </c>
      <c r="H13" s="4">
        <v>2594282</v>
      </c>
      <c r="I13" s="4">
        <v>2653313.69</v>
      </c>
      <c r="J13" s="4">
        <v>2614787.33</v>
      </c>
      <c r="K13" s="4">
        <v>2767899.64</v>
      </c>
      <c r="L13" s="4">
        <v>3052774.38</v>
      </c>
      <c r="M13" s="4">
        <v>2444964.5299999998</v>
      </c>
      <c r="O13" s="4">
        <f t="shared" si="0"/>
        <v>32064173.930000003</v>
      </c>
    </row>
    <row r="14" spans="1:15" x14ac:dyDescent="0.3">
      <c r="A14" s="3" t="s">
        <v>20</v>
      </c>
      <c r="B14" s="4">
        <v>69392.11</v>
      </c>
      <c r="C14" s="4">
        <v>83272.88</v>
      </c>
      <c r="D14" s="4">
        <v>100600.97</v>
      </c>
      <c r="E14" s="4">
        <v>-37714.57</v>
      </c>
      <c r="F14" s="4">
        <v>61392.11</v>
      </c>
      <c r="G14" s="4">
        <v>75071.350000000006</v>
      </c>
      <c r="H14" s="4">
        <v>76781.72</v>
      </c>
      <c r="I14" s="4">
        <v>74284.52</v>
      </c>
      <c r="J14" s="4">
        <v>90740.87</v>
      </c>
      <c r="K14" s="4">
        <v>98026.69</v>
      </c>
      <c r="L14" s="4">
        <v>94661.5</v>
      </c>
      <c r="M14" s="4">
        <v>112825.52</v>
      </c>
      <c r="O14" s="4">
        <f t="shared" si="0"/>
        <v>899335.66999999993</v>
      </c>
    </row>
    <row r="15" spans="1:15" x14ac:dyDescent="0.3">
      <c r="A15" s="3" t="s">
        <v>21</v>
      </c>
      <c r="B15" s="4">
        <v>1165694.8500000001</v>
      </c>
      <c r="C15" s="4">
        <v>993224.33</v>
      </c>
      <c r="D15" s="4">
        <v>935372.07</v>
      </c>
      <c r="E15" s="4">
        <v>910619.8</v>
      </c>
      <c r="F15" s="4">
        <v>991088.56</v>
      </c>
      <c r="G15" s="4">
        <v>827910.18</v>
      </c>
      <c r="H15" s="4">
        <v>952617.22</v>
      </c>
      <c r="I15" s="4">
        <v>992494.48</v>
      </c>
      <c r="J15" s="4">
        <v>1103287.06</v>
      </c>
      <c r="K15" s="4">
        <v>1404409.82</v>
      </c>
      <c r="L15" s="4">
        <v>1390491.38</v>
      </c>
      <c r="M15" s="4">
        <v>1130159.21</v>
      </c>
      <c r="O15" s="4">
        <f t="shared" si="0"/>
        <v>12797368.960000001</v>
      </c>
    </row>
    <row r="16" spans="1:15" x14ac:dyDescent="0.3">
      <c r="A16" s="3" t="s">
        <v>22</v>
      </c>
      <c r="B16" s="4">
        <v>13784.97</v>
      </c>
      <c r="C16" s="4">
        <v>56517.55</v>
      </c>
      <c r="D16" s="4">
        <v>57587.28</v>
      </c>
      <c r="E16" s="4">
        <v>58388.43</v>
      </c>
      <c r="F16" s="4">
        <v>49879.97</v>
      </c>
      <c r="G16" s="4">
        <v>60207.03</v>
      </c>
      <c r="H16" s="4">
        <v>60264.26</v>
      </c>
      <c r="I16" s="4">
        <v>56151.44</v>
      </c>
      <c r="J16" s="4">
        <v>48645.16</v>
      </c>
      <c r="K16" s="4">
        <v>56381.43</v>
      </c>
      <c r="L16" s="4">
        <v>56085.53</v>
      </c>
      <c r="M16" s="4">
        <v>60568.84</v>
      </c>
      <c r="O16" s="4">
        <f t="shared" si="0"/>
        <v>634461.8899999999</v>
      </c>
    </row>
    <row r="17" spans="1:15" x14ac:dyDescent="0.3">
      <c r="A17" s="3" t="s">
        <v>23</v>
      </c>
      <c r="B17" s="4">
        <v>231.35</v>
      </c>
      <c r="C17" s="4">
        <v>217.93</v>
      </c>
      <c r="D17" s="4">
        <v>167.61</v>
      </c>
      <c r="E17" s="4">
        <v>225</v>
      </c>
      <c r="F17" s="4">
        <v>225.02</v>
      </c>
      <c r="G17" s="4">
        <v>206.02</v>
      </c>
      <c r="H17" s="4">
        <v>281.5</v>
      </c>
      <c r="I17" s="4">
        <v>254.53</v>
      </c>
      <c r="J17" s="4">
        <v>193.22</v>
      </c>
      <c r="K17" s="4">
        <v>123.57</v>
      </c>
      <c r="L17" s="4">
        <v>145.88</v>
      </c>
      <c r="M17" s="4">
        <v>117.96</v>
      </c>
      <c r="O17" s="4">
        <f t="shared" si="0"/>
        <v>2389.59</v>
      </c>
    </row>
    <row r="18" spans="1:15" x14ac:dyDescent="0.3">
      <c r="A18" s="3" t="s">
        <v>24</v>
      </c>
      <c r="B18" s="4">
        <v>607.67999999999995</v>
      </c>
      <c r="C18" s="4">
        <v>612.91</v>
      </c>
      <c r="D18" s="4">
        <v>602.44000000000005</v>
      </c>
      <c r="E18" s="4">
        <v>606.16</v>
      </c>
      <c r="F18" s="4">
        <v>607.67999999999995</v>
      </c>
      <c r="G18" s="4">
        <v>602.44000000000005</v>
      </c>
      <c r="H18" s="4">
        <v>602.44000000000005</v>
      </c>
      <c r="I18" s="4">
        <v>605.05999999999995</v>
      </c>
      <c r="J18" s="4">
        <v>609.20000000000005</v>
      </c>
      <c r="K18" s="4">
        <v>603.96</v>
      </c>
      <c r="L18" s="4">
        <v>602.41999999999996</v>
      </c>
      <c r="M18" s="4">
        <v>580.78</v>
      </c>
      <c r="O18" s="4">
        <f t="shared" si="0"/>
        <v>7243.1699999999992</v>
      </c>
    </row>
    <row r="19" spans="1:15" x14ac:dyDescent="0.3">
      <c r="A19" s="3" t="s">
        <v>25</v>
      </c>
      <c r="B19" s="4">
        <v>214695.92</v>
      </c>
      <c r="C19" s="4">
        <v>211277.06</v>
      </c>
      <c r="D19" s="4">
        <v>209145.69</v>
      </c>
      <c r="E19" s="4">
        <v>367507.33</v>
      </c>
      <c r="F19" s="4">
        <v>70446.97</v>
      </c>
      <c r="G19" s="4">
        <v>212571.06</v>
      </c>
      <c r="H19" s="4">
        <v>375236.22</v>
      </c>
      <c r="I19" s="4">
        <v>62941.96</v>
      </c>
      <c r="J19" s="4">
        <v>212204.51</v>
      </c>
      <c r="K19" s="4">
        <v>208888.46</v>
      </c>
      <c r="L19" s="4">
        <v>250528</v>
      </c>
      <c r="M19" s="4">
        <v>221327.47</v>
      </c>
      <c r="O19" s="4">
        <f t="shared" si="0"/>
        <v>2616770.6500000004</v>
      </c>
    </row>
    <row r="20" spans="1:15" x14ac:dyDescent="0.3">
      <c r="A20" s="3" t="s">
        <v>26</v>
      </c>
      <c r="B20" s="4">
        <v>4092001.88</v>
      </c>
      <c r="C20" s="4">
        <v>2777880.94</v>
      </c>
      <c r="D20" s="4">
        <v>2661308.7200000002</v>
      </c>
      <c r="E20" s="4">
        <v>2570944</v>
      </c>
      <c r="F20" s="4">
        <v>3468716.25</v>
      </c>
      <c r="G20" s="4">
        <v>2953612.46</v>
      </c>
      <c r="H20" s="4">
        <v>2833606.55</v>
      </c>
      <c r="I20" s="4">
        <v>3118819.89</v>
      </c>
      <c r="J20" s="4">
        <v>3172427.01</v>
      </c>
      <c r="K20" s="4">
        <v>4957333</v>
      </c>
      <c r="L20" s="4">
        <v>4068929.26</v>
      </c>
      <c r="M20" s="4">
        <v>3735242.04</v>
      </c>
      <c r="O20" s="4">
        <f t="shared" si="0"/>
        <v>40410822</v>
      </c>
    </row>
    <row r="21" spans="1:15" x14ac:dyDescent="0.3">
      <c r="A21" s="3" t="s">
        <v>27</v>
      </c>
      <c r="B21" s="5">
        <f>SUM(B7:B20)</f>
        <v>50732092.359999999</v>
      </c>
      <c r="C21" s="5">
        <f t="shared" ref="C21:M21" si="1">SUM(C7:C20)</f>
        <v>48868326.109999992</v>
      </c>
      <c r="D21" s="5">
        <f t="shared" si="1"/>
        <v>47136655.429999992</v>
      </c>
      <c r="E21" s="5">
        <f t="shared" si="1"/>
        <v>50320126.339999981</v>
      </c>
      <c r="F21" s="5">
        <f t="shared" si="1"/>
        <v>49652552.400000006</v>
      </c>
      <c r="G21" s="5">
        <f t="shared" si="1"/>
        <v>49557556.540000007</v>
      </c>
      <c r="H21" s="5">
        <f t="shared" si="1"/>
        <v>51214359.719999984</v>
      </c>
      <c r="I21" s="5">
        <f t="shared" si="1"/>
        <v>50379466.850000001</v>
      </c>
      <c r="J21" s="5">
        <f t="shared" si="1"/>
        <v>49148930.239999995</v>
      </c>
      <c r="K21" s="5">
        <f t="shared" si="1"/>
        <v>54222076.279999994</v>
      </c>
      <c r="L21" s="5">
        <f t="shared" si="1"/>
        <v>53818928.920000002</v>
      </c>
      <c r="M21" s="5">
        <f t="shared" si="1"/>
        <v>47855441.190000005</v>
      </c>
      <c r="O21" s="4">
        <f t="shared" si="0"/>
        <v>602906512.38</v>
      </c>
    </row>
    <row r="25" spans="1:15" x14ac:dyDescent="0.3">
      <c r="A25" t="s">
        <v>184</v>
      </c>
    </row>
    <row r="26" spans="1:15" ht="31.2" x14ac:dyDescent="0.3">
      <c r="A26" s="1" t="s">
        <v>0</v>
      </c>
      <c r="B26" s="2" t="s">
        <v>1</v>
      </c>
      <c r="C26" t="s">
        <v>2</v>
      </c>
      <c r="D26" t="s">
        <v>3</v>
      </c>
      <c r="E26" t="s">
        <v>4</v>
      </c>
      <c r="F26" s="2" t="s">
        <v>5</v>
      </c>
      <c r="G26" t="s">
        <v>6</v>
      </c>
      <c r="H26" t="s">
        <v>7</v>
      </c>
      <c r="I26" t="s">
        <v>8</v>
      </c>
      <c r="J26" s="2" t="s">
        <v>9</v>
      </c>
      <c r="K26" t="s">
        <v>10</v>
      </c>
      <c r="L26" t="s">
        <v>11</v>
      </c>
      <c r="M26" t="s">
        <v>12</v>
      </c>
      <c r="O26" t="s">
        <v>13</v>
      </c>
    </row>
    <row r="27" spans="1:15" x14ac:dyDescent="0.3">
      <c r="A27" s="3">
        <v>4</v>
      </c>
      <c r="B27" s="4">
        <v>36414845.469999999</v>
      </c>
      <c r="C27" s="4">
        <v>36003268.659999996</v>
      </c>
      <c r="D27" s="4">
        <v>34680535.719999999</v>
      </c>
      <c r="E27" s="4">
        <v>36711273.5</v>
      </c>
      <c r="F27" s="4">
        <v>35542978.890000001</v>
      </c>
      <c r="G27" s="4">
        <v>36407760.009999998</v>
      </c>
      <c r="H27" s="4">
        <v>38042393.93</v>
      </c>
      <c r="I27" s="4">
        <v>36604876.409999996</v>
      </c>
      <c r="J27" s="4">
        <v>35756635.270000003</v>
      </c>
      <c r="K27" s="4">
        <v>38559181.530000001</v>
      </c>
      <c r="L27" s="4">
        <v>38396317.829999998</v>
      </c>
      <c r="M27" s="4">
        <v>34697663.439999998</v>
      </c>
      <c r="O27" s="4">
        <f>SUM(B27:M27)</f>
        <v>437817730.65999997</v>
      </c>
    </row>
    <row r="28" spans="1:15" x14ac:dyDescent="0.3">
      <c r="A28" s="3" t="s">
        <v>14</v>
      </c>
      <c r="B28" s="4">
        <v>1007976.4</v>
      </c>
      <c r="C28" s="4">
        <v>982389.79</v>
      </c>
      <c r="D28" s="4">
        <v>937171.88</v>
      </c>
      <c r="E28" s="4">
        <v>992256.65</v>
      </c>
      <c r="F28" s="4">
        <v>998947.39</v>
      </c>
      <c r="G28" s="4">
        <v>987956.7</v>
      </c>
      <c r="H28" s="4">
        <v>1013120.17</v>
      </c>
      <c r="I28" s="4">
        <v>1030856.57</v>
      </c>
      <c r="J28" s="4">
        <v>979654.44</v>
      </c>
      <c r="K28" s="4">
        <v>1057778.03</v>
      </c>
      <c r="L28" s="4">
        <v>1066154.73</v>
      </c>
      <c r="M28" s="4">
        <v>939326.38</v>
      </c>
      <c r="O28" s="4">
        <f t="shared" ref="O28:O40" si="2">SUM(B28:M28)</f>
        <v>11993589.130000001</v>
      </c>
    </row>
    <row r="29" spans="1:15" x14ac:dyDescent="0.3">
      <c r="A29" s="3" t="s">
        <v>15</v>
      </c>
      <c r="B29" s="4">
        <v>826344.67</v>
      </c>
      <c r="C29" s="4">
        <v>842252.46</v>
      </c>
      <c r="D29" s="4">
        <v>859224.78</v>
      </c>
      <c r="E29" s="4">
        <v>927977.65</v>
      </c>
      <c r="F29" s="4">
        <v>794441.03</v>
      </c>
      <c r="G29" s="4">
        <v>843351.67</v>
      </c>
      <c r="H29" s="4">
        <v>956678.17</v>
      </c>
      <c r="I29" s="4">
        <v>860239.53</v>
      </c>
      <c r="J29" s="4">
        <v>888245.57</v>
      </c>
      <c r="K29" s="4">
        <v>969443.56</v>
      </c>
      <c r="L29" s="4">
        <v>962793.11</v>
      </c>
      <c r="M29" s="4">
        <v>879209.5</v>
      </c>
      <c r="O29" s="4">
        <f t="shared" si="2"/>
        <v>10610201.699999999</v>
      </c>
    </row>
    <row r="30" spans="1:15" x14ac:dyDescent="0.3">
      <c r="A30" s="3" t="s">
        <v>16</v>
      </c>
      <c r="B30" s="4">
        <v>730717.67</v>
      </c>
      <c r="C30" s="4">
        <v>730591.65</v>
      </c>
      <c r="D30" s="4">
        <v>701967.76</v>
      </c>
      <c r="E30" s="4">
        <v>740745.51</v>
      </c>
      <c r="F30" s="4">
        <v>721240.72</v>
      </c>
      <c r="G30" s="4">
        <v>745944.32</v>
      </c>
      <c r="H30" s="4">
        <v>767157.99</v>
      </c>
      <c r="I30" s="4">
        <v>725285.61</v>
      </c>
      <c r="J30" s="4">
        <v>719856.62</v>
      </c>
      <c r="K30" s="4">
        <v>775627.4</v>
      </c>
      <c r="L30" s="4">
        <v>762465.97</v>
      </c>
      <c r="M30" s="4">
        <v>701300.74</v>
      </c>
      <c r="O30" s="4">
        <f t="shared" si="2"/>
        <v>8822901.9600000009</v>
      </c>
    </row>
    <row r="31" spans="1:15" x14ac:dyDescent="0.3">
      <c r="A31" s="3" t="s">
        <v>17</v>
      </c>
      <c r="B31" s="4">
        <v>499171.97</v>
      </c>
      <c r="C31" s="4">
        <v>489703.82</v>
      </c>
      <c r="D31" s="4">
        <v>494113.73</v>
      </c>
      <c r="E31" s="4">
        <v>546765.21</v>
      </c>
      <c r="F31" s="4">
        <v>492534.02</v>
      </c>
      <c r="G31" s="4">
        <v>502379.28</v>
      </c>
      <c r="H31" s="4">
        <v>524703.30000000005</v>
      </c>
      <c r="I31" s="4">
        <v>485240.9</v>
      </c>
      <c r="J31" s="4">
        <v>527088.66</v>
      </c>
      <c r="K31" s="4">
        <v>473732.97</v>
      </c>
      <c r="L31" s="4">
        <v>453403.82</v>
      </c>
      <c r="M31" s="4">
        <v>470232.62</v>
      </c>
      <c r="O31" s="4">
        <f t="shared" si="2"/>
        <v>5959070.2999999998</v>
      </c>
    </row>
    <row r="32" spans="1:15" x14ac:dyDescent="0.3">
      <c r="A32" s="3" t="s">
        <v>18</v>
      </c>
      <c r="B32" s="4">
        <v>185719.96</v>
      </c>
      <c r="C32" s="4">
        <v>186272.62</v>
      </c>
      <c r="D32" s="4">
        <v>194723.02</v>
      </c>
      <c r="E32" s="4">
        <v>143899.17000000001</v>
      </c>
      <c r="F32" s="4">
        <v>177776.29</v>
      </c>
      <c r="G32" s="4">
        <v>169814.23</v>
      </c>
      <c r="H32" s="4">
        <v>195363.95</v>
      </c>
      <c r="I32" s="4">
        <v>187408.41</v>
      </c>
      <c r="J32" s="4">
        <v>161028.67000000001</v>
      </c>
      <c r="K32" s="4">
        <v>221793.92000000001</v>
      </c>
      <c r="L32" s="4">
        <v>223665.29</v>
      </c>
      <c r="M32" s="4">
        <v>190528.68</v>
      </c>
      <c r="O32" s="4">
        <f t="shared" si="2"/>
        <v>2237994.21</v>
      </c>
    </row>
    <row r="33" spans="1:15" x14ac:dyDescent="0.3">
      <c r="A33" s="3" t="s">
        <v>19</v>
      </c>
      <c r="B33" s="4">
        <v>2582512.9700000002</v>
      </c>
      <c r="C33" s="4">
        <v>2492627.79</v>
      </c>
      <c r="D33" s="4">
        <v>2547708.27</v>
      </c>
      <c r="E33" s="4">
        <v>2620991.04</v>
      </c>
      <c r="F33" s="4">
        <v>2981065.6</v>
      </c>
      <c r="G33" s="4">
        <v>2721148.2</v>
      </c>
      <c r="H33" s="4">
        <v>2591011.9500000002</v>
      </c>
      <c r="I33" s="4">
        <v>2645791.98</v>
      </c>
      <c r="J33" s="4">
        <v>2651072.46</v>
      </c>
      <c r="K33" s="4">
        <v>2780864.42</v>
      </c>
      <c r="L33" s="4">
        <v>3064825.1</v>
      </c>
      <c r="M33" s="4">
        <v>2517704.73</v>
      </c>
      <c r="O33" s="4">
        <f t="shared" si="2"/>
        <v>32197324.510000002</v>
      </c>
    </row>
    <row r="34" spans="1:15" x14ac:dyDescent="0.3">
      <c r="A34" s="3" t="s">
        <v>20</v>
      </c>
      <c r="B34" s="4">
        <v>55448.53</v>
      </c>
      <c r="C34" s="4">
        <v>71815.89</v>
      </c>
      <c r="D34" s="4">
        <v>79110.66</v>
      </c>
      <c r="E34" s="4">
        <v>69973.25</v>
      </c>
      <c r="F34" s="4">
        <v>53281.8</v>
      </c>
      <c r="G34" s="4">
        <v>58506.59</v>
      </c>
      <c r="H34" s="4">
        <v>54899.79</v>
      </c>
      <c r="I34" s="4">
        <v>60571.89</v>
      </c>
      <c r="J34" s="4">
        <v>68817.41</v>
      </c>
      <c r="K34" s="4">
        <v>73445.78</v>
      </c>
      <c r="L34" s="4">
        <v>73066.48</v>
      </c>
      <c r="M34" s="4">
        <v>95511.6</v>
      </c>
      <c r="O34" s="4">
        <f t="shared" si="2"/>
        <v>814449.66999999993</v>
      </c>
    </row>
    <row r="35" spans="1:15" x14ac:dyDescent="0.3">
      <c r="A35" s="3" t="s">
        <v>21</v>
      </c>
      <c r="B35" s="4">
        <v>1089638.6200000001</v>
      </c>
      <c r="C35" s="4">
        <v>966433.1</v>
      </c>
      <c r="D35" s="4">
        <v>928574.54</v>
      </c>
      <c r="E35" s="4">
        <v>914227</v>
      </c>
      <c r="F35" s="4">
        <v>968745.78</v>
      </c>
      <c r="G35" s="4">
        <v>822883.53</v>
      </c>
      <c r="H35" s="4">
        <v>920615.54</v>
      </c>
      <c r="I35" s="4">
        <v>984781.71</v>
      </c>
      <c r="J35" s="4">
        <v>1054673.53</v>
      </c>
      <c r="K35" s="4">
        <v>1226419.6599999999</v>
      </c>
      <c r="L35" s="4">
        <v>1415282.38</v>
      </c>
      <c r="M35" s="4">
        <v>1116611.24</v>
      </c>
      <c r="O35" s="4">
        <f t="shared" si="2"/>
        <v>12408886.630000001</v>
      </c>
    </row>
    <row r="36" spans="1:15" x14ac:dyDescent="0.3">
      <c r="A36" s="3" t="s">
        <v>22</v>
      </c>
      <c r="B36" s="4">
        <v>20652.75</v>
      </c>
      <c r="C36" s="4">
        <v>22730.5</v>
      </c>
      <c r="D36" s="4">
        <v>32226.38</v>
      </c>
      <c r="E36" s="4">
        <v>35272.69</v>
      </c>
      <c r="F36" s="4">
        <v>38252.129999999997</v>
      </c>
      <c r="G36" s="4">
        <v>35170.85</v>
      </c>
      <c r="H36" s="4">
        <v>35966.93</v>
      </c>
      <c r="I36" s="4">
        <v>36302.19</v>
      </c>
      <c r="J36" s="4">
        <v>32256.3</v>
      </c>
      <c r="K36" s="4">
        <v>38904.01</v>
      </c>
      <c r="L36" s="4">
        <v>38917.56</v>
      </c>
      <c r="M36" s="4">
        <v>45572.84</v>
      </c>
      <c r="O36" s="4">
        <f t="shared" si="2"/>
        <v>412225.13</v>
      </c>
    </row>
    <row r="37" spans="1:15" x14ac:dyDescent="0.3">
      <c r="A37" s="3" t="s">
        <v>23</v>
      </c>
      <c r="B37" s="4">
        <v>71.36</v>
      </c>
      <c r="C37" s="4">
        <v>77.680000000000007</v>
      </c>
      <c r="D37" s="4">
        <v>71.36</v>
      </c>
      <c r="E37" s="4">
        <v>77.680000000000007</v>
      </c>
      <c r="F37" s="4">
        <v>71.36</v>
      </c>
      <c r="G37" s="4">
        <v>65.03</v>
      </c>
      <c r="H37" s="4">
        <v>153.16</v>
      </c>
      <c r="I37" s="4">
        <v>58.7</v>
      </c>
      <c r="J37" s="4">
        <v>58.7</v>
      </c>
      <c r="K37" s="4">
        <v>52.36</v>
      </c>
      <c r="L37" s="4">
        <v>58.7</v>
      </c>
      <c r="M37" s="4">
        <v>56.3</v>
      </c>
      <c r="O37" s="4">
        <f t="shared" si="2"/>
        <v>872.3900000000001</v>
      </c>
    </row>
    <row r="38" spans="1:15" x14ac:dyDescent="0.3">
      <c r="A38" s="3" t="s">
        <v>24</v>
      </c>
      <c r="B38" s="4">
        <v>607.67999999999995</v>
      </c>
      <c r="C38" s="4">
        <v>612.91</v>
      </c>
      <c r="D38" s="4">
        <v>602.44000000000005</v>
      </c>
      <c r="E38" s="4">
        <v>606.16</v>
      </c>
      <c r="F38" s="4">
        <v>607.67999999999995</v>
      </c>
      <c r="G38" s="4">
        <v>602.44000000000005</v>
      </c>
      <c r="H38" s="4">
        <v>602.44000000000005</v>
      </c>
      <c r="I38" s="4">
        <v>605.05999999999995</v>
      </c>
      <c r="J38" s="4">
        <v>609.20000000000005</v>
      </c>
      <c r="K38" s="4">
        <v>603.96</v>
      </c>
      <c r="L38" s="4">
        <v>602.41999999999996</v>
      </c>
      <c r="M38" s="4">
        <v>580.78</v>
      </c>
      <c r="O38" s="4">
        <f t="shared" si="2"/>
        <v>7243.1699999999992</v>
      </c>
    </row>
    <row r="39" spans="1:15" x14ac:dyDescent="0.3">
      <c r="A39" s="3" t="s">
        <v>25</v>
      </c>
      <c r="B39" s="4">
        <v>200801.65</v>
      </c>
      <c r="C39" s="4">
        <v>196435.84</v>
      </c>
      <c r="D39" s="4">
        <v>195986.73</v>
      </c>
      <c r="E39" s="4">
        <v>338417.76</v>
      </c>
      <c r="F39" s="4">
        <v>66861.86</v>
      </c>
      <c r="G39" s="4">
        <v>197490.55</v>
      </c>
      <c r="H39" s="4">
        <v>344931.38</v>
      </c>
      <c r="I39" s="4">
        <v>61264.51</v>
      </c>
      <c r="J39" s="4">
        <v>201963.93</v>
      </c>
      <c r="K39" s="4">
        <v>195799.08</v>
      </c>
      <c r="L39" s="4">
        <v>235437.11</v>
      </c>
      <c r="M39" s="4">
        <v>213772.13</v>
      </c>
      <c r="O39" s="4">
        <f t="shared" si="2"/>
        <v>2449162.5299999998</v>
      </c>
    </row>
    <row r="40" spans="1:15" x14ac:dyDescent="0.3">
      <c r="A40" s="3" t="s">
        <v>26</v>
      </c>
      <c r="B40" s="4">
        <v>13318.62</v>
      </c>
      <c r="C40" s="4">
        <v>14590.54</v>
      </c>
      <c r="D40" s="4">
        <v>17834.509999999998</v>
      </c>
      <c r="E40" s="4">
        <v>14498.33</v>
      </c>
      <c r="F40" s="4">
        <v>15202.3</v>
      </c>
      <c r="G40" s="4">
        <v>14246.62</v>
      </c>
      <c r="H40" s="4">
        <v>14293.54</v>
      </c>
      <c r="I40" s="4">
        <v>14763.46</v>
      </c>
      <c r="J40" s="4">
        <v>15431.88</v>
      </c>
      <c r="K40" s="4">
        <v>16655.990000000002</v>
      </c>
      <c r="L40" s="4">
        <v>18743.849999999999</v>
      </c>
      <c r="M40" s="4">
        <v>17594.240000000002</v>
      </c>
      <c r="O40" s="4">
        <f t="shared" si="2"/>
        <v>187173.87999999998</v>
      </c>
    </row>
    <row r="41" spans="1:15" x14ac:dyDescent="0.3">
      <c r="A41" s="3" t="s">
        <v>27</v>
      </c>
      <c r="B41" s="5">
        <f>SUM(B27:B40)</f>
        <v>43627828.319999993</v>
      </c>
      <c r="C41" s="5">
        <f t="shared" ref="C41:M41" si="3">SUM(C27:C40)</f>
        <v>42999803.249999993</v>
      </c>
      <c r="D41" s="5">
        <f t="shared" si="3"/>
        <v>41669851.779999994</v>
      </c>
      <c r="E41" s="5">
        <f t="shared" si="3"/>
        <v>44056981.599999987</v>
      </c>
      <c r="F41" s="5">
        <f t="shared" si="3"/>
        <v>42852006.850000001</v>
      </c>
      <c r="G41" s="5">
        <f t="shared" si="3"/>
        <v>43507320.020000003</v>
      </c>
      <c r="H41" s="5">
        <f t="shared" si="3"/>
        <v>45461892.240000002</v>
      </c>
      <c r="I41" s="5">
        <f t="shared" si="3"/>
        <v>43698046.929999992</v>
      </c>
      <c r="J41" s="5">
        <f t="shared" si="3"/>
        <v>43057392.640000001</v>
      </c>
      <c r="K41" s="5">
        <f t="shared" si="3"/>
        <v>46390302.670000002</v>
      </c>
      <c r="L41" s="5">
        <f t="shared" si="3"/>
        <v>46711734.350000001</v>
      </c>
      <c r="M41" s="5">
        <f t="shared" si="3"/>
        <v>41885665.220000006</v>
      </c>
      <c r="O41" s="5">
        <f>SUM(O27:O40)</f>
        <v>525918825.86999989</v>
      </c>
    </row>
    <row r="45" spans="1:15" x14ac:dyDescent="0.3">
      <c r="A45" t="s">
        <v>253</v>
      </c>
    </row>
    <row r="46" spans="1:15" ht="31.2" x14ac:dyDescent="0.3">
      <c r="A46" s="1" t="s">
        <v>0</v>
      </c>
      <c r="B46" s="2" t="s">
        <v>1</v>
      </c>
      <c r="C46" t="s">
        <v>2</v>
      </c>
      <c r="D46" t="s">
        <v>3</v>
      </c>
      <c r="E46" t="s">
        <v>4</v>
      </c>
      <c r="F46" s="2" t="s">
        <v>5</v>
      </c>
      <c r="G46" t="s">
        <v>6</v>
      </c>
      <c r="H46" t="s">
        <v>7</v>
      </c>
      <c r="I46" t="s">
        <v>8</v>
      </c>
      <c r="J46" s="2" t="s">
        <v>9</v>
      </c>
      <c r="K46" t="s">
        <v>10</v>
      </c>
      <c r="L46" t="s">
        <v>11</v>
      </c>
      <c r="M46" t="s">
        <v>12</v>
      </c>
      <c r="O46" t="s">
        <v>13</v>
      </c>
    </row>
    <row r="47" spans="1:15" x14ac:dyDescent="0.3">
      <c r="A47" s="3">
        <v>4</v>
      </c>
      <c r="B47" s="4">
        <v>14167261.369999999</v>
      </c>
      <c r="C47" s="4">
        <v>29882157.690000001</v>
      </c>
      <c r="D47" s="4">
        <v>31306087.530000001</v>
      </c>
      <c r="E47" s="4">
        <v>34128907.969999999</v>
      </c>
      <c r="F47" s="4">
        <v>33585825.460000001</v>
      </c>
      <c r="G47" s="4">
        <v>34640167.030000001</v>
      </c>
      <c r="H47" s="4">
        <v>36611927.130000003</v>
      </c>
      <c r="I47" s="4">
        <v>35088572.380000003</v>
      </c>
      <c r="J47" s="4">
        <v>34574324.229999997</v>
      </c>
      <c r="K47" s="4">
        <v>37291035.969999999</v>
      </c>
      <c r="L47" s="4">
        <v>36965515.969999999</v>
      </c>
      <c r="M47" s="4">
        <v>32980138.199999999</v>
      </c>
      <c r="N47" s="4"/>
      <c r="O47" s="4">
        <f>SUM(B47:M47)</f>
        <v>391221920.93000001</v>
      </c>
    </row>
    <row r="48" spans="1:15" x14ac:dyDescent="0.3">
      <c r="A48" s="3" t="s">
        <v>14</v>
      </c>
      <c r="B48" s="4">
        <v>138660.25</v>
      </c>
      <c r="C48" s="4">
        <v>947018.22</v>
      </c>
      <c r="D48" s="4">
        <v>936696.86</v>
      </c>
      <c r="E48" s="4">
        <v>991879.16</v>
      </c>
      <c r="F48" s="4">
        <v>998596.5</v>
      </c>
      <c r="G48" s="4">
        <v>987242.52</v>
      </c>
      <c r="H48" s="4">
        <v>1012792.4</v>
      </c>
      <c r="I48" s="4">
        <v>1030380.12</v>
      </c>
      <c r="J48" s="4">
        <v>976890.98</v>
      </c>
      <c r="K48" s="4">
        <v>1047672.96</v>
      </c>
      <c r="L48" s="4">
        <v>1063209.04</v>
      </c>
      <c r="M48" s="4">
        <v>937461.32</v>
      </c>
      <c r="N48" s="4"/>
      <c r="O48" s="4">
        <f t="shared" ref="O48:O60" si="4">SUM(B48:M48)</f>
        <v>11068500.329999998</v>
      </c>
    </row>
    <row r="49" spans="1:15" x14ac:dyDescent="0.3">
      <c r="A49" s="3" t="s">
        <v>15</v>
      </c>
      <c r="B49" s="4">
        <v>376375.99</v>
      </c>
      <c r="C49" s="4">
        <v>737320.73</v>
      </c>
      <c r="D49" s="4">
        <v>844302.96</v>
      </c>
      <c r="E49" s="4">
        <v>922917.31</v>
      </c>
      <c r="F49" s="4">
        <v>789929.65</v>
      </c>
      <c r="G49" s="4">
        <v>835155.3</v>
      </c>
      <c r="H49" s="4">
        <v>951498.14</v>
      </c>
      <c r="I49" s="4">
        <v>850372.16</v>
      </c>
      <c r="J49" s="4">
        <v>881366.84</v>
      </c>
      <c r="K49" s="4">
        <v>963272.57</v>
      </c>
      <c r="L49" s="4">
        <v>951683.01</v>
      </c>
      <c r="M49" s="4">
        <v>864407.55</v>
      </c>
      <c r="N49" s="4"/>
      <c r="O49" s="4">
        <f t="shared" si="4"/>
        <v>9968602.2100000009</v>
      </c>
    </row>
    <row r="50" spans="1:15" x14ac:dyDescent="0.3">
      <c r="A50" s="3" t="s">
        <v>16</v>
      </c>
      <c r="B50" s="4">
        <v>305309.26</v>
      </c>
      <c r="C50" s="4">
        <v>635601.59</v>
      </c>
      <c r="D50" s="4">
        <v>647637.13</v>
      </c>
      <c r="E50" s="4">
        <v>698651.17</v>
      </c>
      <c r="F50" s="4">
        <v>687756.1</v>
      </c>
      <c r="G50" s="4">
        <v>718689.06</v>
      </c>
      <c r="H50" s="4">
        <v>744179.95</v>
      </c>
      <c r="I50" s="4">
        <v>701867.88</v>
      </c>
      <c r="J50" s="4">
        <v>699243.55</v>
      </c>
      <c r="K50" s="4">
        <v>755388.51</v>
      </c>
      <c r="L50" s="4">
        <v>739634.76</v>
      </c>
      <c r="M50" s="4">
        <v>671011.97</v>
      </c>
      <c r="N50" s="4"/>
      <c r="O50" s="4">
        <f t="shared" si="4"/>
        <v>8004970.9299999988</v>
      </c>
    </row>
    <row r="51" spans="1:15" x14ac:dyDescent="0.3">
      <c r="A51" s="3" t="s">
        <v>17</v>
      </c>
      <c r="B51" s="4">
        <v>10129.620000000001</v>
      </c>
      <c r="C51" s="4">
        <v>9900.07</v>
      </c>
      <c r="D51" s="4">
        <v>11945.05</v>
      </c>
      <c r="E51" s="4">
        <v>100970.17</v>
      </c>
      <c r="F51" s="4">
        <v>492534.02</v>
      </c>
      <c r="G51" s="4">
        <v>502379.28</v>
      </c>
      <c r="H51" s="4">
        <v>523928.85</v>
      </c>
      <c r="I51" s="4">
        <v>485240.9</v>
      </c>
      <c r="J51" s="4">
        <v>513645.49</v>
      </c>
      <c r="K51" s="4">
        <v>473732.97</v>
      </c>
      <c r="L51" s="4">
        <v>288595.03999999998</v>
      </c>
      <c r="M51" s="4">
        <v>452492.91</v>
      </c>
      <c r="N51" s="4"/>
      <c r="O51" s="4">
        <f t="shared" si="4"/>
        <v>3865494.37</v>
      </c>
    </row>
    <row r="52" spans="1:15" x14ac:dyDescent="0.3">
      <c r="A52" s="3" t="s">
        <v>18</v>
      </c>
      <c r="B52" s="4">
        <v>81834.69</v>
      </c>
      <c r="C52" s="4">
        <v>152950.44</v>
      </c>
      <c r="D52" s="4">
        <v>194026.38</v>
      </c>
      <c r="E52" s="4">
        <v>143166.46</v>
      </c>
      <c r="F52" s="4">
        <v>177248.84</v>
      </c>
      <c r="G52" s="4">
        <v>169203.87</v>
      </c>
      <c r="H52" s="4">
        <v>194702.31</v>
      </c>
      <c r="I52" s="4">
        <v>186893.63</v>
      </c>
      <c r="J52" s="4">
        <v>160294.51</v>
      </c>
      <c r="K52" s="4">
        <v>211358.49</v>
      </c>
      <c r="L52" s="4">
        <v>212891.68</v>
      </c>
      <c r="M52" s="4">
        <v>184669.95</v>
      </c>
      <c r="N52" s="4"/>
      <c r="O52" s="4">
        <f t="shared" si="4"/>
        <v>2069241.25</v>
      </c>
    </row>
    <row r="53" spans="1:15" x14ac:dyDescent="0.3">
      <c r="A53" s="3" t="s">
        <v>19</v>
      </c>
      <c r="B53" s="4">
        <v>1325288.95</v>
      </c>
      <c r="C53" s="4">
        <v>2448533.66</v>
      </c>
      <c r="D53" s="4">
        <v>2516975.62</v>
      </c>
      <c r="E53" s="4">
        <v>2612850.73</v>
      </c>
      <c r="F53" s="4">
        <v>2978090.02</v>
      </c>
      <c r="G53" s="4">
        <v>2718143.58</v>
      </c>
      <c r="H53" s="4">
        <v>2566557.9900000002</v>
      </c>
      <c r="I53" s="4">
        <v>2643737.2799999998</v>
      </c>
      <c r="J53" s="4">
        <v>2586520.29</v>
      </c>
      <c r="K53" s="4">
        <v>2776782.93</v>
      </c>
      <c r="L53" s="4">
        <v>3038018.24</v>
      </c>
      <c r="M53" s="4">
        <v>2481862.4900000002</v>
      </c>
      <c r="N53" s="4"/>
      <c r="O53" s="4">
        <f t="shared" si="4"/>
        <v>30693361.780000001</v>
      </c>
    </row>
    <row r="54" spans="1:15" x14ac:dyDescent="0.3">
      <c r="A54" s="3" t="s">
        <v>20</v>
      </c>
      <c r="B54" s="4">
        <v>17577.53</v>
      </c>
      <c r="C54" s="4">
        <v>59404.92</v>
      </c>
      <c r="D54" s="4">
        <v>73458.320000000007</v>
      </c>
      <c r="E54" s="4">
        <v>44403.7</v>
      </c>
      <c r="F54" s="4">
        <v>53281.8</v>
      </c>
      <c r="G54" s="4">
        <v>58506.59</v>
      </c>
      <c r="H54" s="4">
        <v>54836.61</v>
      </c>
      <c r="I54" s="4">
        <v>60515.040000000001</v>
      </c>
      <c r="J54" s="4">
        <v>68760.56</v>
      </c>
      <c r="K54" s="4">
        <v>73099.64</v>
      </c>
      <c r="L54" s="4">
        <v>71088.66</v>
      </c>
      <c r="M54" s="4">
        <v>64806.54</v>
      </c>
      <c r="N54" s="4"/>
      <c r="O54" s="4">
        <f t="shared" si="4"/>
        <v>699739.91</v>
      </c>
    </row>
    <row r="55" spans="1:15" x14ac:dyDescent="0.3">
      <c r="A55" s="3" t="s">
        <v>21</v>
      </c>
      <c r="B55" s="4">
        <v>231508.28</v>
      </c>
      <c r="C55" s="4">
        <v>895614.13</v>
      </c>
      <c r="D55" s="4">
        <v>927931.63</v>
      </c>
      <c r="E55" s="4">
        <v>913219.28</v>
      </c>
      <c r="F55" s="4">
        <v>968059.81</v>
      </c>
      <c r="G55" s="4">
        <v>822353.23</v>
      </c>
      <c r="H55" s="4">
        <v>919911.22</v>
      </c>
      <c r="I55" s="4">
        <v>982160.44</v>
      </c>
      <c r="J55" s="4">
        <v>1053214.9099999999</v>
      </c>
      <c r="K55" s="4">
        <v>1182619.32</v>
      </c>
      <c r="L55" s="4">
        <v>1409197.87</v>
      </c>
      <c r="M55" s="4">
        <v>1085345.6299999999</v>
      </c>
      <c r="N55" s="4"/>
      <c r="O55" s="4">
        <f t="shared" si="4"/>
        <v>11391135.75</v>
      </c>
    </row>
    <row r="56" spans="1:15" x14ac:dyDescent="0.3">
      <c r="A56" s="3" t="s">
        <v>22</v>
      </c>
      <c r="B56" s="4">
        <v>16871.27</v>
      </c>
      <c r="C56" s="4">
        <v>22259.99</v>
      </c>
      <c r="D56" s="4">
        <v>28604.83</v>
      </c>
      <c r="E56" s="4">
        <v>29049.13</v>
      </c>
      <c r="F56" s="4">
        <v>33511.629999999997</v>
      </c>
      <c r="G56" s="4">
        <v>30616.44</v>
      </c>
      <c r="H56" s="4">
        <v>34393.24</v>
      </c>
      <c r="I56" s="4">
        <v>36275.94</v>
      </c>
      <c r="J56" s="4">
        <v>32230.05</v>
      </c>
      <c r="K56" s="4">
        <v>38640.519999999997</v>
      </c>
      <c r="L56" s="4">
        <v>38168.519999999997</v>
      </c>
      <c r="M56" s="4">
        <v>36004.32</v>
      </c>
      <c r="N56" s="4"/>
      <c r="O56" s="4">
        <f t="shared" si="4"/>
        <v>376625.88000000006</v>
      </c>
    </row>
    <row r="57" spans="1:15" x14ac:dyDescent="0.3">
      <c r="A57" s="3" t="s">
        <v>23</v>
      </c>
      <c r="B57" s="4">
        <v>71.36</v>
      </c>
      <c r="C57" s="4">
        <v>77.680000000000007</v>
      </c>
      <c r="D57" s="4">
        <v>71.36</v>
      </c>
      <c r="E57" s="4">
        <v>77.680000000000007</v>
      </c>
      <c r="F57" s="4">
        <v>71.36</v>
      </c>
      <c r="G57" s="4">
        <v>65.03</v>
      </c>
      <c r="H57" s="4">
        <v>153.16</v>
      </c>
      <c r="I57" s="4">
        <v>58.7</v>
      </c>
      <c r="J57" s="4">
        <v>58.7</v>
      </c>
      <c r="K57" s="4">
        <v>52.36</v>
      </c>
      <c r="L57" s="4">
        <v>58.7</v>
      </c>
      <c r="M57" s="4">
        <v>56.3</v>
      </c>
      <c r="N57" s="4"/>
      <c r="O57" s="4">
        <f t="shared" si="4"/>
        <v>872.3900000000001</v>
      </c>
    </row>
    <row r="58" spans="1:15" x14ac:dyDescent="0.3">
      <c r="A58" s="3" t="s">
        <v>24</v>
      </c>
      <c r="B58" s="4">
        <v>322.37</v>
      </c>
      <c r="C58" s="4">
        <v>612.91</v>
      </c>
      <c r="D58" s="4">
        <v>602.44000000000005</v>
      </c>
      <c r="E58" s="4">
        <v>606.16</v>
      </c>
      <c r="F58" s="4">
        <v>607.67999999999995</v>
      </c>
      <c r="G58" s="4">
        <v>602.44000000000005</v>
      </c>
      <c r="H58" s="4">
        <v>602.44000000000005</v>
      </c>
      <c r="I58" s="4">
        <v>605.05999999999995</v>
      </c>
      <c r="J58" s="4">
        <v>609.20000000000005</v>
      </c>
      <c r="K58" s="4">
        <v>603.96</v>
      </c>
      <c r="L58" s="4">
        <v>602.41999999999996</v>
      </c>
      <c r="M58" s="4">
        <v>580.78</v>
      </c>
      <c r="N58" s="4"/>
      <c r="O58" s="4">
        <f t="shared" si="4"/>
        <v>6957.86</v>
      </c>
    </row>
    <row r="59" spans="1:15" x14ac:dyDescent="0.3">
      <c r="A59" s="3" t="s">
        <v>25</v>
      </c>
      <c r="B59" s="4">
        <v>49763.8</v>
      </c>
      <c r="C59" s="4">
        <v>174235.9</v>
      </c>
      <c r="D59" s="4">
        <v>185035.5</v>
      </c>
      <c r="E59" s="4">
        <v>319812.25</v>
      </c>
      <c r="F59" s="4">
        <v>66053.63</v>
      </c>
      <c r="G59" s="4">
        <v>187835.49</v>
      </c>
      <c r="H59" s="4">
        <v>332688.23</v>
      </c>
      <c r="I59" s="4">
        <v>59431.44</v>
      </c>
      <c r="J59" s="4">
        <v>196236.46</v>
      </c>
      <c r="K59" s="4">
        <v>190941.45</v>
      </c>
      <c r="L59" s="4">
        <v>226485.29</v>
      </c>
      <c r="M59" s="4">
        <v>203988.06</v>
      </c>
      <c r="N59" s="4"/>
      <c r="O59" s="4">
        <f t="shared" si="4"/>
        <v>2192507.4999999995</v>
      </c>
    </row>
    <row r="60" spans="1:15" x14ac:dyDescent="0.3">
      <c r="A60" s="3" t="s">
        <v>26</v>
      </c>
      <c r="B60" s="4">
        <v>5649.26</v>
      </c>
      <c r="C60" s="4">
        <v>12228.56</v>
      </c>
      <c r="D60" s="4">
        <v>17806.61</v>
      </c>
      <c r="E60" s="4">
        <v>14477.4</v>
      </c>
      <c r="F60" s="4">
        <v>15174.9</v>
      </c>
      <c r="G60" s="4">
        <v>14219.22</v>
      </c>
      <c r="H60" s="4">
        <v>14271.07</v>
      </c>
      <c r="I60" s="4">
        <v>14749.51</v>
      </c>
      <c r="J60" s="4">
        <v>15374.41</v>
      </c>
      <c r="K60" s="4">
        <v>16642.04</v>
      </c>
      <c r="L60" s="4">
        <v>18729.900000000001</v>
      </c>
      <c r="M60" s="4">
        <v>17509.29</v>
      </c>
      <c r="N60" s="4"/>
      <c r="O60" s="4">
        <f t="shared" si="4"/>
        <v>176832.16999999998</v>
      </c>
    </row>
    <row r="61" spans="1:15" x14ac:dyDescent="0.3">
      <c r="A61" s="3" t="s">
        <v>27</v>
      </c>
      <c r="B61" s="4">
        <f>SUM(B47:B60)</f>
        <v>16726623.999999994</v>
      </c>
      <c r="C61" s="4">
        <f t="shared" ref="C61:O61" si="5">SUM(C47:C60)</f>
        <v>35977916.49000001</v>
      </c>
      <c r="D61" s="4">
        <f t="shared" si="5"/>
        <v>37691182.219999999</v>
      </c>
      <c r="E61" s="4">
        <f t="shared" si="5"/>
        <v>40920988.57</v>
      </c>
      <c r="F61" s="4">
        <f t="shared" si="5"/>
        <v>40846741.400000013</v>
      </c>
      <c r="G61" s="4">
        <f t="shared" si="5"/>
        <v>41685179.079999998</v>
      </c>
      <c r="H61" s="4">
        <f t="shared" si="5"/>
        <v>43962442.740000002</v>
      </c>
      <c r="I61" s="4">
        <f t="shared" si="5"/>
        <v>42140860.479999997</v>
      </c>
      <c r="J61" s="4">
        <f t="shared" si="5"/>
        <v>41758770.179999992</v>
      </c>
      <c r="K61" s="4">
        <f t="shared" si="5"/>
        <v>45021843.690000005</v>
      </c>
      <c r="L61" s="4">
        <f t="shared" si="5"/>
        <v>45023879.099999994</v>
      </c>
      <c r="M61" s="4">
        <f t="shared" si="5"/>
        <v>39980335.309999995</v>
      </c>
      <c r="N61" s="4">
        <f t="shared" si="5"/>
        <v>0</v>
      </c>
      <c r="O61" s="4">
        <f t="shared" si="5"/>
        <v>471736763.25999999</v>
      </c>
    </row>
    <row r="62" spans="1:15" x14ac:dyDescent="0.3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x14ac:dyDescent="0.3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5" spans="1:15" x14ac:dyDescent="0.3">
      <c r="A65" t="s">
        <v>298</v>
      </c>
    </row>
    <row r="66" spans="1:15" ht="15" customHeight="1" x14ac:dyDescent="0.3">
      <c r="A66" s="1" t="s">
        <v>0</v>
      </c>
      <c r="B66" s="2" t="s">
        <v>1</v>
      </c>
      <c r="C66" t="s">
        <v>2</v>
      </c>
      <c r="D66" t="s">
        <v>3</v>
      </c>
      <c r="E66" t="s">
        <v>4</v>
      </c>
      <c r="F66" s="2" t="s">
        <v>5</v>
      </c>
      <c r="G66" t="s">
        <v>6</v>
      </c>
      <c r="H66" t="s">
        <v>7</v>
      </c>
      <c r="I66" t="s">
        <v>8</v>
      </c>
      <c r="J66" s="2" t="s">
        <v>9</v>
      </c>
      <c r="K66" t="s">
        <v>10</v>
      </c>
      <c r="L66" t="s">
        <v>11</v>
      </c>
      <c r="M66" t="s">
        <v>12</v>
      </c>
      <c r="O66" t="s">
        <v>13</v>
      </c>
    </row>
    <row r="67" spans="1:15" x14ac:dyDescent="0.3">
      <c r="A67" s="3">
        <v>4</v>
      </c>
      <c r="B67" s="4">
        <v>30486428.600000001</v>
      </c>
      <c r="C67" s="4">
        <v>32727347.27</v>
      </c>
      <c r="D67" s="4">
        <v>32399954.43</v>
      </c>
      <c r="E67" s="4">
        <v>34747436.299999997</v>
      </c>
      <c r="F67" s="4">
        <v>33964571.509999998</v>
      </c>
      <c r="G67" s="4">
        <v>34961693.32</v>
      </c>
      <c r="H67" s="4">
        <v>36878401.659999996</v>
      </c>
      <c r="I67" s="4">
        <v>35319447.859999999</v>
      </c>
      <c r="J67" s="4">
        <v>34725679.549999997</v>
      </c>
      <c r="K67" s="4">
        <v>37421954.579999998</v>
      </c>
      <c r="L67" s="4">
        <v>37098062.399999999</v>
      </c>
      <c r="M67" s="4">
        <v>33079158.18</v>
      </c>
      <c r="N67" s="4"/>
      <c r="O67" s="4">
        <f>SUM(B67:M67)</f>
        <v>413810135.65999997</v>
      </c>
    </row>
    <row r="68" spans="1:15" x14ac:dyDescent="0.3">
      <c r="A68" s="3" t="s">
        <v>14</v>
      </c>
      <c r="B68" s="4">
        <v>996463.9</v>
      </c>
      <c r="C68" s="4">
        <v>981573.99</v>
      </c>
      <c r="D68" s="4">
        <v>936816.75</v>
      </c>
      <c r="E68" s="4">
        <v>991883.87</v>
      </c>
      <c r="F68" s="4">
        <v>998596.5</v>
      </c>
      <c r="G68" s="4">
        <v>987242.52</v>
      </c>
      <c r="H68" s="4">
        <v>1012792.4</v>
      </c>
      <c r="I68" s="4">
        <v>1030380.12</v>
      </c>
      <c r="J68" s="4">
        <v>976890.98</v>
      </c>
      <c r="K68" s="4">
        <v>1047672.96</v>
      </c>
      <c r="L68" s="4">
        <v>1063209.04</v>
      </c>
      <c r="M68" s="4">
        <v>937461.32</v>
      </c>
      <c r="N68" s="4"/>
      <c r="O68" s="4">
        <f t="shared" ref="O68:O80" si="6">SUM(B68:M68)</f>
        <v>11960984.349999998</v>
      </c>
    </row>
    <row r="69" spans="1:15" x14ac:dyDescent="0.3">
      <c r="A69" s="3" t="s">
        <v>15</v>
      </c>
      <c r="B69" s="4">
        <v>779960.46</v>
      </c>
      <c r="C69" s="4">
        <v>763479.81</v>
      </c>
      <c r="D69" s="4">
        <v>848096.69</v>
      </c>
      <c r="E69" s="4">
        <v>924398.78</v>
      </c>
      <c r="F69" s="4">
        <v>790424.08</v>
      </c>
      <c r="G69" s="4">
        <v>835186.49</v>
      </c>
      <c r="H69" s="4">
        <v>951550.48</v>
      </c>
      <c r="I69" s="4">
        <v>851038.56</v>
      </c>
      <c r="J69" s="4">
        <v>881540.38</v>
      </c>
      <c r="K69" s="4">
        <v>963303.17</v>
      </c>
      <c r="L69" s="4">
        <v>951713.61</v>
      </c>
      <c r="M69" s="4">
        <v>864434.63</v>
      </c>
      <c r="N69" s="4"/>
      <c r="O69" s="4">
        <f t="shared" si="6"/>
        <v>10405127.140000002</v>
      </c>
    </row>
    <row r="70" spans="1:15" x14ac:dyDescent="0.3">
      <c r="A70" s="3" t="s">
        <v>16</v>
      </c>
      <c r="B70" s="4">
        <v>646678.31999999995</v>
      </c>
      <c r="C70" s="4">
        <v>677567.64</v>
      </c>
      <c r="D70" s="4">
        <v>665221.46</v>
      </c>
      <c r="E70" s="4">
        <v>709681.2</v>
      </c>
      <c r="F70" s="4">
        <v>694308.47</v>
      </c>
      <c r="G70" s="4">
        <v>723421.78</v>
      </c>
      <c r="H70" s="4">
        <v>748048.18</v>
      </c>
      <c r="I70" s="4">
        <v>703985.85</v>
      </c>
      <c r="J70" s="4">
        <v>701079.17</v>
      </c>
      <c r="K70" s="4">
        <v>757143.94</v>
      </c>
      <c r="L70" s="4">
        <v>741474.94</v>
      </c>
      <c r="M70" s="4">
        <v>672401.95</v>
      </c>
      <c r="N70" s="4"/>
      <c r="O70" s="4">
        <f t="shared" si="6"/>
        <v>8441012.8999999985</v>
      </c>
    </row>
    <row r="71" spans="1:15" x14ac:dyDescent="0.3">
      <c r="A71" s="3" t="s">
        <v>17</v>
      </c>
      <c r="B71" s="4">
        <v>147905.46</v>
      </c>
      <c r="C71" s="4">
        <v>489703.82</v>
      </c>
      <c r="D71" s="4">
        <v>494113.73</v>
      </c>
      <c r="E71" s="4">
        <v>546765.21</v>
      </c>
      <c r="F71" s="4">
        <v>492534.02</v>
      </c>
      <c r="G71" s="4">
        <v>502379.28</v>
      </c>
      <c r="H71" s="4">
        <v>523928.85</v>
      </c>
      <c r="I71" s="4">
        <v>485240.9</v>
      </c>
      <c r="J71" s="4">
        <v>513645.49</v>
      </c>
      <c r="K71" s="4">
        <v>473732.97</v>
      </c>
      <c r="L71" s="4">
        <v>288595.03999999998</v>
      </c>
      <c r="M71" s="4">
        <v>452492.91</v>
      </c>
      <c r="N71" s="4"/>
      <c r="O71" s="4">
        <f t="shared" si="6"/>
        <v>5411037.6800000006</v>
      </c>
    </row>
    <row r="72" spans="1:15" x14ac:dyDescent="0.3">
      <c r="A72" s="3" t="s">
        <v>18</v>
      </c>
      <c r="B72" s="4">
        <v>141208.06</v>
      </c>
      <c r="C72" s="4">
        <v>185416.34</v>
      </c>
      <c r="D72" s="4">
        <v>194067.34</v>
      </c>
      <c r="E72" s="4">
        <v>143166.46</v>
      </c>
      <c r="F72" s="4">
        <v>177248.84</v>
      </c>
      <c r="G72" s="4">
        <v>169235.34</v>
      </c>
      <c r="H72" s="4">
        <v>194830.17</v>
      </c>
      <c r="I72" s="4">
        <v>186893.63</v>
      </c>
      <c r="J72" s="4">
        <v>160335.88</v>
      </c>
      <c r="K72" s="4">
        <v>211358.49</v>
      </c>
      <c r="L72" s="4">
        <v>212891.68</v>
      </c>
      <c r="M72" s="4">
        <v>184669.95</v>
      </c>
      <c r="N72" s="4"/>
      <c r="O72" s="4">
        <f t="shared" si="6"/>
        <v>2161322.1799999997</v>
      </c>
    </row>
    <row r="73" spans="1:15" x14ac:dyDescent="0.3">
      <c r="A73" s="3" t="s">
        <v>19</v>
      </c>
      <c r="B73" s="4">
        <v>2512720.19</v>
      </c>
      <c r="C73" s="4">
        <v>2459859.75</v>
      </c>
      <c r="D73" s="4">
        <v>2516977.4700000002</v>
      </c>
      <c r="E73" s="4">
        <v>2612850.73</v>
      </c>
      <c r="F73" s="4">
        <v>2978090.02</v>
      </c>
      <c r="G73" s="4">
        <v>2718143.58</v>
      </c>
      <c r="H73" s="4">
        <v>2570349.4700000002</v>
      </c>
      <c r="I73" s="4">
        <v>2643737.2799999998</v>
      </c>
      <c r="J73" s="4">
        <v>2586520.29</v>
      </c>
      <c r="K73" s="4">
        <v>2777113.7</v>
      </c>
      <c r="L73" s="4">
        <v>3038018.24</v>
      </c>
      <c r="M73" s="4">
        <v>2481862.4900000002</v>
      </c>
      <c r="N73" s="4"/>
      <c r="O73" s="4">
        <f t="shared" si="6"/>
        <v>31896243.210000001</v>
      </c>
    </row>
    <row r="74" spans="1:15" x14ac:dyDescent="0.3">
      <c r="A74" s="3" t="s">
        <v>20</v>
      </c>
      <c r="B74" s="4">
        <v>54390.31</v>
      </c>
      <c r="C74" s="4">
        <v>71781.77</v>
      </c>
      <c r="D74" s="4">
        <v>79080.25</v>
      </c>
      <c r="E74" s="4">
        <v>69943.34</v>
      </c>
      <c r="F74" s="4">
        <v>53281.8</v>
      </c>
      <c r="G74" s="4">
        <v>58506.59</v>
      </c>
      <c r="H74" s="4">
        <v>54836.61</v>
      </c>
      <c r="I74" s="4">
        <v>60515.040000000001</v>
      </c>
      <c r="J74" s="4">
        <v>68760.56</v>
      </c>
      <c r="K74" s="4">
        <v>73099.64</v>
      </c>
      <c r="L74" s="4">
        <v>71088.66</v>
      </c>
      <c r="M74" s="4">
        <v>64806.54</v>
      </c>
      <c r="N74" s="4"/>
      <c r="O74" s="4">
        <f t="shared" si="6"/>
        <v>780091.1100000001</v>
      </c>
    </row>
    <row r="75" spans="1:15" x14ac:dyDescent="0.3">
      <c r="A75" s="3" t="s">
        <v>21</v>
      </c>
      <c r="B75" s="4">
        <v>807079.61</v>
      </c>
      <c r="C75" s="4">
        <v>965466.44</v>
      </c>
      <c r="D75" s="4">
        <v>928078.21</v>
      </c>
      <c r="E75" s="4">
        <v>913219.28</v>
      </c>
      <c r="F75" s="4">
        <v>968059.81</v>
      </c>
      <c r="G75" s="4">
        <v>822353.23</v>
      </c>
      <c r="H75" s="4">
        <v>919911.22</v>
      </c>
      <c r="I75" s="4">
        <v>982160.44</v>
      </c>
      <c r="J75" s="4">
        <v>1053214.9099999999</v>
      </c>
      <c r="K75" s="4">
        <v>1182619.32</v>
      </c>
      <c r="L75" s="4">
        <v>1409197.87</v>
      </c>
      <c r="M75" s="4">
        <v>1085345.6299999999</v>
      </c>
      <c r="N75" s="4"/>
      <c r="O75" s="4">
        <f t="shared" si="6"/>
        <v>12036705.969999999</v>
      </c>
    </row>
    <row r="76" spans="1:15" x14ac:dyDescent="0.3">
      <c r="A76" s="3" t="s">
        <v>22</v>
      </c>
      <c r="B76" s="4">
        <v>20182.240000000002</v>
      </c>
      <c r="C76" s="4">
        <v>22704.25</v>
      </c>
      <c r="D76" s="4">
        <v>28604.83</v>
      </c>
      <c r="E76" s="4">
        <v>29049.13</v>
      </c>
      <c r="F76" s="4">
        <v>33511.629999999997</v>
      </c>
      <c r="G76" s="4">
        <v>30616.44</v>
      </c>
      <c r="H76" s="4">
        <v>34393.24</v>
      </c>
      <c r="I76" s="4">
        <v>36275.94</v>
      </c>
      <c r="J76" s="4">
        <v>32230.05</v>
      </c>
      <c r="K76" s="4">
        <v>38640.519999999997</v>
      </c>
      <c r="L76" s="4">
        <v>38168.519999999997</v>
      </c>
      <c r="M76" s="4">
        <v>36004.32</v>
      </c>
      <c r="N76" s="4"/>
      <c r="O76" s="4">
        <f t="shared" si="6"/>
        <v>380381.11000000004</v>
      </c>
    </row>
    <row r="77" spans="1:15" x14ac:dyDescent="0.3">
      <c r="A77" s="3" t="s">
        <v>23</v>
      </c>
      <c r="B77" s="4">
        <v>71.36</v>
      </c>
      <c r="C77" s="4">
        <v>77.680000000000007</v>
      </c>
      <c r="D77" s="4">
        <v>71.36</v>
      </c>
      <c r="E77" s="4">
        <v>77.680000000000007</v>
      </c>
      <c r="F77" s="4">
        <v>71.36</v>
      </c>
      <c r="G77" s="4">
        <v>65.03</v>
      </c>
      <c r="H77" s="4">
        <v>153.16</v>
      </c>
      <c r="I77" s="4">
        <v>58.7</v>
      </c>
      <c r="J77" s="4">
        <v>58.7</v>
      </c>
      <c r="K77" s="4">
        <v>52.36</v>
      </c>
      <c r="L77" s="4">
        <v>58.7</v>
      </c>
      <c r="M77" s="4">
        <v>56.3</v>
      </c>
      <c r="N77" s="4"/>
      <c r="O77" s="4">
        <f t="shared" si="6"/>
        <v>872.3900000000001</v>
      </c>
    </row>
    <row r="78" spans="1:15" x14ac:dyDescent="0.3">
      <c r="A78" s="3" t="s">
        <v>24</v>
      </c>
      <c r="B78" s="4">
        <v>607.67999999999995</v>
      </c>
      <c r="C78" s="4">
        <v>612.91</v>
      </c>
      <c r="D78" s="4">
        <v>602.44000000000005</v>
      </c>
      <c r="E78" s="4">
        <v>606.16</v>
      </c>
      <c r="F78" s="4">
        <v>607.67999999999995</v>
      </c>
      <c r="G78" s="4">
        <v>602.44000000000005</v>
      </c>
      <c r="H78" s="4">
        <v>602.44000000000005</v>
      </c>
      <c r="I78" s="4">
        <v>605.05999999999995</v>
      </c>
      <c r="J78" s="4">
        <v>609.20000000000005</v>
      </c>
      <c r="K78" s="4">
        <v>603.96</v>
      </c>
      <c r="L78" s="4">
        <v>602.41999999999996</v>
      </c>
      <c r="M78" s="4">
        <v>580.78</v>
      </c>
      <c r="N78" s="4"/>
      <c r="O78" s="4">
        <f t="shared" si="6"/>
        <v>7243.1699999999992</v>
      </c>
    </row>
    <row r="79" spans="1:15" x14ac:dyDescent="0.3">
      <c r="A79" s="3" t="s">
        <v>25</v>
      </c>
      <c r="B79" s="4">
        <v>177366.57</v>
      </c>
      <c r="C79" s="4">
        <v>185923.4</v>
      </c>
      <c r="D79" s="4">
        <v>188117.47</v>
      </c>
      <c r="E79" s="4">
        <v>323288.93</v>
      </c>
      <c r="F79" s="4">
        <v>66053.63</v>
      </c>
      <c r="G79" s="4">
        <v>189474.74</v>
      </c>
      <c r="H79" s="4">
        <v>334277.33</v>
      </c>
      <c r="I79" s="4">
        <v>59501.440000000002</v>
      </c>
      <c r="J79" s="4">
        <v>196724.67</v>
      </c>
      <c r="K79" s="4">
        <v>191478.31</v>
      </c>
      <c r="L79" s="4">
        <v>227013.33</v>
      </c>
      <c r="M79" s="4">
        <v>204545.63</v>
      </c>
      <c r="N79" s="4"/>
      <c r="O79" s="4">
        <f t="shared" si="6"/>
        <v>2343765.4499999997</v>
      </c>
    </row>
    <row r="80" spans="1:15" x14ac:dyDescent="0.3">
      <c r="A80" s="3" t="s">
        <v>26</v>
      </c>
      <c r="B80" s="4">
        <v>13290.72</v>
      </c>
      <c r="C80" s="4">
        <v>14562.64</v>
      </c>
      <c r="D80" s="4">
        <v>17806.61</v>
      </c>
      <c r="E80" s="4">
        <v>14477.4</v>
      </c>
      <c r="F80" s="4">
        <v>15174.9</v>
      </c>
      <c r="G80" s="4">
        <v>14219.22</v>
      </c>
      <c r="H80" s="4">
        <v>14271.07</v>
      </c>
      <c r="I80" s="4">
        <v>14749.51</v>
      </c>
      <c r="J80" s="4">
        <v>15374.41</v>
      </c>
      <c r="K80" s="4">
        <v>16642.04</v>
      </c>
      <c r="L80" s="4">
        <v>18729.900000000001</v>
      </c>
      <c r="M80" s="4">
        <v>17509.29</v>
      </c>
      <c r="N80" s="4"/>
      <c r="O80" s="4">
        <f t="shared" si="6"/>
        <v>186807.71</v>
      </c>
    </row>
    <row r="81" spans="1:15" x14ac:dyDescent="0.3">
      <c r="A81" s="3" t="s">
        <v>27</v>
      </c>
      <c r="B81" s="4">
        <f>SUM(B67:B80)</f>
        <v>36784353.480000004</v>
      </c>
      <c r="C81" s="4">
        <f t="shared" ref="C81:M81" si="7">SUM(C67:C80)</f>
        <v>39546077.710000001</v>
      </c>
      <c r="D81" s="4">
        <f t="shared" si="7"/>
        <v>39297609.039999992</v>
      </c>
      <c r="E81" s="4">
        <f t="shared" si="7"/>
        <v>42026844.469999999</v>
      </c>
      <c r="F81" s="4">
        <f t="shared" si="7"/>
        <v>41232534.250000007</v>
      </c>
      <c r="G81" s="4">
        <f t="shared" si="7"/>
        <v>42013140.000000007</v>
      </c>
      <c r="H81" s="4">
        <f t="shared" si="7"/>
        <v>44238346.279999986</v>
      </c>
      <c r="I81" s="4">
        <f t="shared" si="7"/>
        <v>42374590.329999998</v>
      </c>
      <c r="J81" s="4">
        <f t="shared" si="7"/>
        <v>41912664.240000002</v>
      </c>
      <c r="K81" s="4">
        <f t="shared" si="7"/>
        <v>45155415.960000008</v>
      </c>
      <c r="L81" s="4">
        <f t="shared" si="7"/>
        <v>45158824.349999994</v>
      </c>
      <c r="M81" s="4">
        <f t="shared" si="7"/>
        <v>40081329.920000009</v>
      </c>
      <c r="N81" s="4">
        <f t="shared" ref="N81" si="8">SUM(N67:N80)</f>
        <v>0</v>
      </c>
      <c r="O81" s="4">
        <f t="shared" ref="O81" si="9">SUM(O67:O80)</f>
        <v>499821730.02999991</v>
      </c>
    </row>
    <row r="83" spans="1:15" ht="6" customHeight="1" x14ac:dyDescent="0.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6" spans="1:15" x14ac:dyDescent="0.3">
      <c r="A86" t="s">
        <v>254</v>
      </c>
    </row>
    <row r="87" spans="1:15" ht="31.2" x14ac:dyDescent="0.3">
      <c r="A87" s="1" t="s">
        <v>0</v>
      </c>
      <c r="B87" s="2" t="s">
        <v>1</v>
      </c>
      <c r="C87" t="s">
        <v>2</v>
      </c>
      <c r="D87" t="s">
        <v>3</v>
      </c>
      <c r="E87" t="s">
        <v>4</v>
      </c>
      <c r="F87" s="2" t="s">
        <v>5</v>
      </c>
      <c r="G87" t="s">
        <v>6</v>
      </c>
      <c r="H87" t="s">
        <v>7</v>
      </c>
      <c r="I87" t="s">
        <v>8</v>
      </c>
      <c r="J87" s="2" t="s">
        <v>9</v>
      </c>
      <c r="K87" t="s">
        <v>10</v>
      </c>
      <c r="L87" t="s">
        <v>11</v>
      </c>
      <c r="M87" t="s">
        <v>12</v>
      </c>
      <c r="O87" t="s">
        <v>13</v>
      </c>
    </row>
    <row r="88" spans="1:15" x14ac:dyDescent="0.3">
      <c r="A88" s="3">
        <v>4</v>
      </c>
      <c r="B88" s="4">
        <v>1388992.88</v>
      </c>
      <c r="C88" s="4">
        <v>1357681.71</v>
      </c>
      <c r="D88" s="4">
        <v>1354051.92</v>
      </c>
      <c r="E88" s="4">
        <v>1438314.38</v>
      </c>
      <c r="F88" s="4">
        <v>1284783.77</v>
      </c>
      <c r="G88" s="4">
        <v>1374509.15</v>
      </c>
      <c r="H88" s="4">
        <v>1438172.71</v>
      </c>
      <c r="I88" s="4">
        <v>1378365.11</v>
      </c>
      <c r="J88" s="4">
        <v>1409110.88</v>
      </c>
      <c r="K88" s="4">
        <v>1375144.54</v>
      </c>
      <c r="L88" s="4">
        <v>1420722.69</v>
      </c>
      <c r="M88" s="4">
        <v>1154056.3400000001</v>
      </c>
      <c r="O88" s="4">
        <f>SUM(B88:M88)</f>
        <v>16373906.079999996</v>
      </c>
    </row>
    <row r="89" spans="1:15" x14ac:dyDescent="0.3">
      <c r="A89" s="3" t="s">
        <v>14</v>
      </c>
      <c r="B89" s="4">
        <v>25536.77</v>
      </c>
      <c r="C89" s="4">
        <v>25279.16</v>
      </c>
      <c r="D89" s="4">
        <v>25254.04</v>
      </c>
      <c r="E89" s="4">
        <v>30567.24</v>
      </c>
      <c r="F89" s="4">
        <v>20193.29</v>
      </c>
      <c r="G89" s="4">
        <v>25284.880000000001</v>
      </c>
      <c r="H89" s="4">
        <v>30667.17</v>
      </c>
      <c r="I89" s="4">
        <v>20146.849999999999</v>
      </c>
      <c r="J89" s="4">
        <v>25161.919999999998</v>
      </c>
      <c r="K89" s="4">
        <v>25136.12</v>
      </c>
      <c r="L89" s="4">
        <v>24908.57</v>
      </c>
      <c r="M89" s="4">
        <v>21494.83</v>
      </c>
      <c r="O89" s="4">
        <f t="shared" ref="O89:O102" si="10">SUM(B89:M89)</f>
        <v>299630.84000000003</v>
      </c>
    </row>
    <row r="90" spans="1:15" x14ac:dyDescent="0.3">
      <c r="A90" s="3" t="s">
        <v>15</v>
      </c>
      <c r="B90" s="4">
        <v>2571.0300000000002</v>
      </c>
      <c r="C90" s="4">
        <v>2596.2600000000002</v>
      </c>
      <c r="D90" s="4">
        <v>4672.7299999999996</v>
      </c>
      <c r="E90" s="4">
        <v>5428.8</v>
      </c>
      <c r="F90" s="4">
        <v>5078.8500000000004</v>
      </c>
      <c r="G90" s="4">
        <v>5798.55</v>
      </c>
      <c r="H90" s="4">
        <v>5143.8100000000004</v>
      </c>
      <c r="I90" s="4">
        <v>5869.79</v>
      </c>
      <c r="J90" s="4">
        <v>5150.97</v>
      </c>
      <c r="K90" s="4">
        <v>5560.94</v>
      </c>
      <c r="L90" s="4">
        <v>5572.9</v>
      </c>
      <c r="M90" s="4">
        <v>4044.79</v>
      </c>
      <c r="O90" s="4">
        <f t="shared" si="10"/>
        <v>57489.420000000006</v>
      </c>
    </row>
    <row r="91" spans="1:15" x14ac:dyDescent="0.3">
      <c r="A91" s="3" t="s">
        <v>16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O91" s="4">
        <f t="shared" si="10"/>
        <v>0</v>
      </c>
    </row>
    <row r="92" spans="1:15" x14ac:dyDescent="0.3">
      <c r="A92" s="3" t="s">
        <v>17</v>
      </c>
      <c r="B92" s="4">
        <v>12302.09</v>
      </c>
      <c r="C92" s="4">
        <v>12249.37</v>
      </c>
      <c r="D92" s="4">
        <v>12252.92</v>
      </c>
      <c r="E92" s="4">
        <v>13151.57</v>
      </c>
      <c r="F92" s="4">
        <v>11354.27</v>
      </c>
      <c r="G92" s="4">
        <v>12252.92</v>
      </c>
      <c r="H92" s="4">
        <v>13151.57</v>
      </c>
      <c r="I92" s="4">
        <v>11354.27</v>
      </c>
      <c r="J92" s="4">
        <v>12252.92</v>
      </c>
      <c r="K92" s="4">
        <v>12252.92</v>
      </c>
      <c r="L92" s="4">
        <v>12252.92</v>
      </c>
      <c r="M92" s="4">
        <v>10004.36</v>
      </c>
      <c r="O92" s="4">
        <f t="shared" si="10"/>
        <v>144832.09999999998</v>
      </c>
    </row>
    <row r="93" spans="1:15" x14ac:dyDescent="0.3">
      <c r="A93" s="3" t="s">
        <v>18</v>
      </c>
      <c r="B93" s="4">
        <v>14082.43</v>
      </c>
      <c r="C93" s="4">
        <v>14410.71</v>
      </c>
      <c r="D93" s="4">
        <v>15875.35</v>
      </c>
      <c r="E93" s="4">
        <v>15875.35</v>
      </c>
      <c r="F93" s="4">
        <v>15875.35</v>
      </c>
      <c r="G93" s="4">
        <v>15875.35</v>
      </c>
      <c r="H93" s="4">
        <v>15875.35</v>
      </c>
      <c r="I93" s="4">
        <v>15875.35</v>
      </c>
      <c r="J93" s="4">
        <v>15875.35</v>
      </c>
      <c r="K93" s="4">
        <v>15875.35</v>
      </c>
      <c r="L93" s="4">
        <v>15875.35</v>
      </c>
      <c r="M93" s="4">
        <v>11212.83</v>
      </c>
      <c r="O93" s="4">
        <f t="shared" si="10"/>
        <v>182584.12000000002</v>
      </c>
    </row>
    <row r="94" spans="1:15" x14ac:dyDescent="0.3">
      <c r="A94" s="3" t="s">
        <v>19</v>
      </c>
      <c r="B94" s="4">
        <v>67782.73</v>
      </c>
      <c r="C94" s="4">
        <v>78597.14</v>
      </c>
      <c r="D94" s="4">
        <v>91803.58</v>
      </c>
      <c r="E94" s="4">
        <v>61718.28</v>
      </c>
      <c r="F94" s="4">
        <v>40795.03</v>
      </c>
      <c r="G94" s="4">
        <v>100646.73</v>
      </c>
      <c r="H94" s="4">
        <v>90175.73</v>
      </c>
      <c r="I94" s="4">
        <v>49197.73</v>
      </c>
      <c r="J94" s="4">
        <v>96808.73</v>
      </c>
      <c r="K94" s="4">
        <v>63407.73</v>
      </c>
      <c r="L94" s="4">
        <v>132313.73000000001</v>
      </c>
      <c r="M94" s="4">
        <v>20705.09</v>
      </c>
      <c r="O94" s="4">
        <f t="shared" si="10"/>
        <v>893952.22999999986</v>
      </c>
    </row>
    <row r="95" spans="1:15" x14ac:dyDescent="0.3">
      <c r="A95" s="3" t="s">
        <v>20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O95" s="4">
        <f t="shared" si="10"/>
        <v>0</v>
      </c>
    </row>
    <row r="96" spans="1:15" x14ac:dyDescent="0.3">
      <c r="A96" s="3" t="s">
        <v>21</v>
      </c>
      <c r="B96" s="4">
        <v>17245.509999999998</v>
      </c>
      <c r="C96" s="4">
        <v>17383.72</v>
      </c>
      <c r="D96" s="4">
        <v>14638.98</v>
      </c>
      <c r="E96" s="4">
        <v>19372.86</v>
      </c>
      <c r="F96" s="4">
        <v>14803.64</v>
      </c>
      <c r="G96" s="4">
        <v>16751.12</v>
      </c>
      <c r="H96" s="4">
        <v>18466.38</v>
      </c>
      <c r="I96" s="4">
        <v>14915.77</v>
      </c>
      <c r="J96" s="4">
        <v>17087.849999999999</v>
      </c>
      <c r="K96" s="4">
        <v>16943.96</v>
      </c>
      <c r="L96" s="4">
        <v>18203.3</v>
      </c>
      <c r="M96" s="4">
        <v>13887.36</v>
      </c>
      <c r="O96" s="4">
        <f t="shared" si="10"/>
        <v>199700.44999999995</v>
      </c>
    </row>
    <row r="97" spans="1:15" x14ac:dyDescent="0.3">
      <c r="A97" s="3" t="s">
        <v>22</v>
      </c>
      <c r="B97" s="4">
        <v>-11274.48</v>
      </c>
      <c r="C97" s="4">
        <v>27497.119999999999</v>
      </c>
      <c r="D97" s="4">
        <v>24286.26</v>
      </c>
      <c r="E97" s="4">
        <v>24286.26</v>
      </c>
      <c r="F97" s="4">
        <v>24286.26</v>
      </c>
      <c r="G97" s="4">
        <v>24913.22</v>
      </c>
      <c r="H97" s="4">
        <v>24931.07</v>
      </c>
      <c r="I97" s="4">
        <v>20484.669999999998</v>
      </c>
      <c r="J97" s="4">
        <v>14396.52</v>
      </c>
      <c r="K97" s="4">
        <v>14396.52</v>
      </c>
      <c r="L97" s="4">
        <v>14396.52</v>
      </c>
      <c r="M97" s="4">
        <v>11720.07</v>
      </c>
      <c r="O97" s="4">
        <f t="shared" si="10"/>
        <v>214320.00999999998</v>
      </c>
    </row>
    <row r="98" spans="1:15" x14ac:dyDescent="0.3">
      <c r="A98" s="3" t="s">
        <v>23</v>
      </c>
      <c r="B98" s="4">
        <v>13.45</v>
      </c>
      <c r="C98" s="4">
        <v>13.45</v>
      </c>
      <c r="D98" s="4">
        <v>13.45</v>
      </c>
      <c r="E98" s="4">
        <v>13.45</v>
      </c>
      <c r="F98" s="4">
        <v>13.45</v>
      </c>
      <c r="G98" s="4">
        <v>13.45</v>
      </c>
      <c r="H98" s="4">
        <v>13.45</v>
      </c>
      <c r="I98" s="4">
        <v>13.45</v>
      </c>
      <c r="J98" s="4">
        <v>13.45</v>
      </c>
      <c r="K98" s="4">
        <v>13.45</v>
      </c>
      <c r="L98" s="4">
        <v>13.45</v>
      </c>
      <c r="M98" s="4">
        <v>13.3</v>
      </c>
      <c r="O98" s="4">
        <f t="shared" si="10"/>
        <v>161.25</v>
      </c>
    </row>
    <row r="99" spans="1:15" x14ac:dyDescent="0.3">
      <c r="A99" s="3" t="s">
        <v>24</v>
      </c>
      <c r="B99" s="4">
        <v>7.55</v>
      </c>
      <c r="C99" s="4">
        <v>7.55</v>
      </c>
      <c r="D99" s="4">
        <v>7.55</v>
      </c>
      <c r="E99" s="4">
        <v>7.55</v>
      </c>
      <c r="F99" s="4">
        <v>7.55</v>
      </c>
      <c r="G99" s="4">
        <v>7.55</v>
      </c>
      <c r="H99" s="4">
        <v>7.55</v>
      </c>
      <c r="I99" s="4">
        <v>7.55</v>
      </c>
      <c r="J99" s="4">
        <v>7.55</v>
      </c>
      <c r="K99" s="4">
        <v>7.55</v>
      </c>
      <c r="L99" s="4">
        <v>7.55</v>
      </c>
      <c r="M99" s="4">
        <v>6.67</v>
      </c>
      <c r="O99" s="4">
        <f t="shared" si="10"/>
        <v>89.719999999999985</v>
      </c>
    </row>
    <row r="100" spans="1:15" x14ac:dyDescent="0.3">
      <c r="A100" s="3" t="s">
        <v>25</v>
      </c>
      <c r="B100" s="4">
        <v>214.67</v>
      </c>
      <c r="C100" s="4">
        <v>214.67</v>
      </c>
      <c r="D100" s="4">
        <v>214.67</v>
      </c>
      <c r="E100" s="4">
        <v>214.67</v>
      </c>
      <c r="F100" s="4">
        <v>214.67</v>
      </c>
      <c r="G100" s="4">
        <v>247.71</v>
      </c>
      <c r="H100" s="4">
        <v>239.39</v>
      </c>
      <c r="I100" s="4">
        <v>396.07</v>
      </c>
      <c r="J100" s="4">
        <v>396.07</v>
      </c>
      <c r="K100" s="4">
        <v>392.08</v>
      </c>
      <c r="L100" s="4">
        <v>327.20999999999998</v>
      </c>
      <c r="M100" s="4">
        <v>253.95</v>
      </c>
      <c r="O100" s="4">
        <f t="shared" si="10"/>
        <v>3325.8299999999995</v>
      </c>
    </row>
    <row r="101" spans="1:15" x14ac:dyDescent="0.3">
      <c r="A101" s="3" t="s">
        <v>26</v>
      </c>
      <c r="B101" s="4">
        <v>129947.87</v>
      </c>
      <c r="C101" s="4">
        <v>129408.83</v>
      </c>
      <c r="D101" s="4">
        <v>129503.74</v>
      </c>
      <c r="E101" s="4">
        <v>138159.76999999999</v>
      </c>
      <c r="F101" s="4">
        <v>120795.38</v>
      </c>
      <c r="G101" s="4">
        <v>129283.71</v>
      </c>
      <c r="H101" s="4">
        <v>138552.67000000001</v>
      </c>
      <c r="I101" s="4">
        <v>119765.82</v>
      </c>
      <c r="J101" s="4">
        <v>129337.97</v>
      </c>
      <c r="K101" s="4">
        <v>123743.65</v>
      </c>
      <c r="L101" s="4">
        <v>123750.82</v>
      </c>
      <c r="M101" s="4">
        <v>103799.13</v>
      </c>
      <c r="O101" s="4">
        <f t="shared" si="10"/>
        <v>1516049.3599999999</v>
      </c>
    </row>
    <row r="102" spans="1:15" x14ac:dyDescent="0.3">
      <c r="A102" s="3" t="s">
        <v>27</v>
      </c>
      <c r="B102" s="5">
        <f>SUM(B88:B101)</f>
        <v>1647422.5</v>
      </c>
      <c r="C102" s="5">
        <f t="shared" ref="C102:M102" si="11">SUM(C88:C101)</f>
        <v>1665339.69</v>
      </c>
      <c r="D102" s="5">
        <f t="shared" si="11"/>
        <v>1672575.19</v>
      </c>
      <c r="E102" s="5">
        <f t="shared" si="11"/>
        <v>1747110.1800000002</v>
      </c>
      <c r="F102" s="5">
        <f t="shared" si="11"/>
        <v>1538201.5100000002</v>
      </c>
      <c r="G102" s="5">
        <f t="shared" si="11"/>
        <v>1705584.3399999999</v>
      </c>
      <c r="H102" s="5">
        <f t="shared" si="11"/>
        <v>1775396.8499999999</v>
      </c>
      <c r="I102" s="5">
        <f t="shared" si="11"/>
        <v>1636392.4300000004</v>
      </c>
      <c r="J102" s="5">
        <f t="shared" si="11"/>
        <v>1725600.18</v>
      </c>
      <c r="K102" s="5">
        <f t="shared" si="11"/>
        <v>1652874.81</v>
      </c>
      <c r="L102" s="5">
        <f t="shared" si="11"/>
        <v>1768345.01</v>
      </c>
      <c r="M102" s="5">
        <f t="shared" si="11"/>
        <v>1351198.7200000007</v>
      </c>
      <c r="O102" s="4">
        <f t="shared" si="10"/>
        <v>19886041.410000004</v>
      </c>
    </row>
    <row r="106" spans="1:15" x14ac:dyDescent="0.3">
      <c r="A106" t="s">
        <v>314</v>
      </c>
    </row>
    <row r="107" spans="1:15" ht="31.2" x14ac:dyDescent="0.3">
      <c r="A107" s="1" t="s">
        <v>0</v>
      </c>
      <c r="B107" s="2" t="s">
        <v>1</v>
      </c>
      <c r="C107" t="s">
        <v>2</v>
      </c>
      <c r="D107" t="s">
        <v>3</v>
      </c>
      <c r="E107" t="s">
        <v>4</v>
      </c>
      <c r="F107" s="2" t="s">
        <v>5</v>
      </c>
      <c r="G107" t="s">
        <v>6</v>
      </c>
      <c r="H107" t="s">
        <v>7</v>
      </c>
      <c r="I107" t="s">
        <v>8</v>
      </c>
      <c r="J107" s="2" t="s">
        <v>9</v>
      </c>
      <c r="K107" t="s">
        <v>10</v>
      </c>
      <c r="L107" t="s">
        <v>11</v>
      </c>
      <c r="M107" t="s">
        <v>12</v>
      </c>
      <c r="O107" t="s">
        <v>13</v>
      </c>
    </row>
    <row r="108" spans="1:15" x14ac:dyDescent="0.3">
      <c r="A108" s="3">
        <v>4</v>
      </c>
      <c r="B108" s="4">
        <v>809748</v>
      </c>
      <c r="C108" s="4">
        <v>775794.18</v>
      </c>
      <c r="D108" s="4">
        <v>792017.08</v>
      </c>
      <c r="E108" s="4">
        <v>848070.83</v>
      </c>
      <c r="F108" s="4">
        <v>761461.88</v>
      </c>
      <c r="G108" s="4">
        <v>828262.89</v>
      </c>
      <c r="H108" s="4">
        <v>866090.92</v>
      </c>
      <c r="I108" s="4">
        <v>813600.14</v>
      </c>
      <c r="J108" s="4">
        <v>879920.17</v>
      </c>
      <c r="K108" s="4">
        <v>848090.42</v>
      </c>
      <c r="L108" s="4">
        <v>871099.3</v>
      </c>
      <c r="M108" s="4">
        <v>719308.05</v>
      </c>
      <c r="O108" s="4">
        <f>SUM(B108:M108)</f>
        <v>9813463.8600000013</v>
      </c>
    </row>
    <row r="109" spans="1:15" x14ac:dyDescent="0.3">
      <c r="A109" s="3" t="s">
        <v>14</v>
      </c>
      <c r="B109" s="4">
        <v>19110.38</v>
      </c>
      <c r="C109" s="4">
        <v>19846.71</v>
      </c>
      <c r="D109" s="4">
        <v>19849.55</v>
      </c>
      <c r="E109" s="4">
        <v>23810.05</v>
      </c>
      <c r="F109" s="4">
        <v>16025.92</v>
      </c>
      <c r="G109" s="4">
        <v>19810.560000000001</v>
      </c>
      <c r="H109" s="4">
        <v>23774.27</v>
      </c>
      <c r="I109" s="4">
        <v>15966.9</v>
      </c>
      <c r="J109" s="4">
        <v>20078.7</v>
      </c>
      <c r="K109" s="4">
        <v>20019.560000000001</v>
      </c>
      <c r="L109" s="4">
        <v>20104.669999999998</v>
      </c>
      <c r="M109" s="4">
        <v>16918.36</v>
      </c>
      <c r="O109" s="4">
        <f t="shared" ref="O109:O122" si="12">SUM(B109:M109)</f>
        <v>235315.63</v>
      </c>
    </row>
    <row r="110" spans="1:15" x14ac:dyDescent="0.3">
      <c r="A110" s="3" t="s">
        <v>15</v>
      </c>
      <c r="B110" s="4">
        <v>2203.58</v>
      </c>
      <c r="C110" s="4">
        <v>2212.92</v>
      </c>
      <c r="D110" s="4">
        <v>4726.34</v>
      </c>
      <c r="E110" s="4">
        <v>5391.59</v>
      </c>
      <c r="F110" s="4">
        <v>5402</v>
      </c>
      <c r="G110" s="4">
        <v>4736.8</v>
      </c>
      <c r="H110" s="4">
        <v>5402</v>
      </c>
      <c r="I110" s="4">
        <v>5492</v>
      </c>
      <c r="J110" s="4">
        <v>5090.5</v>
      </c>
      <c r="K110" s="4">
        <v>5412.64</v>
      </c>
      <c r="L110" s="4">
        <v>5447.85</v>
      </c>
      <c r="M110" s="4">
        <v>3923.33</v>
      </c>
      <c r="O110" s="4">
        <f t="shared" si="12"/>
        <v>55441.549999999996</v>
      </c>
    </row>
    <row r="111" spans="1:15" x14ac:dyDescent="0.3">
      <c r="A111" s="3" t="s">
        <v>16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O111" s="4">
        <f t="shared" si="12"/>
        <v>0</v>
      </c>
    </row>
    <row r="112" spans="1:15" x14ac:dyDescent="0.3">
      <c r="A112" s="3" t="s">
        <v>17</v>
      </c>
      <c r="B112" s="4">
        <v>11225.44</v>
      </c>
      <c r="C112" s="4">
        <v>11176.93</v>
      </c>
      <c r="D112" s="4">
        <v>11125.35</v>
      </c>
      <c r="E112" s="4">
        <v>9589.26</v>
      </c>
      <c r="F112" s="4">
        <v>10304.15</v>
      </c>
      <c r="G112" s="4">
        <v>11125.35</v>
      </c>
      <c r="H112" s="4">
        <v>11702.2</v>
      </c>
      <c r="I112" s="4">
        <v>10059.799999999999</v>
      </c>
      <c r="J112" s="4">
        <v>10881</v>
      </c>
      <c r="K112" s="4">
        <v>10881</v>
      </c>
      <c r="L112" s="4">
        <v>6284.9</v>
      </c>
      <c r="M112" s="4">
        <v>8752.19</v>
      </c>
      <c r="O112" s="4">
        <f t="shared" si="12"/>
        <v>123107.57</v>
      </c>
    </row>
    <row r="113" spans="1:15" x14ac:dyDescent="0.3">
      <c r="A113" s="3" t="s">
        <v>18</v>
      </c>
      <c r="B113" s="4">
        <v>841.01</v>
      </c>
      <c r="C113" s="4">
        <v>1169.29</v>
      </c>
      <c r="D113" s="4">
        <v>1169.29</v>
      </c>
      <c r="E113" s="4">
        <v>1169.29</v>
      </c>
      <c r="F113" s="4">
        <v>1169.29</v>
      </c>
      <c r="G113" s="4">
        <v>1169.29</v>
      </c>
      <c r="H113" s="4">
        <v>1169.29</v>
      </c>
      <c r="I113" s="4">
        <v>1169.29</v>
      </c>
      <c r="J113" s="4">
        <v>1169.29</v>
      </c>
      <c r="K113" s="4">
        <v>1169.29</v>
      </c>
      <c r="L113" s="4">
        <v>1169.29</v>
      </c>
      <c r="M113" s="4">
        <v>894.32</v>
      </c>
      <c r="O113" s="4">
        <f t="shared" si="12"/>
        <v>13428.230000000003</v>
      </c>
    </row>
    <row r="114" spans="1:15" x14ac:dyDescent="0.3">
      <c r="A114" s="3" t="s">
        <v>19</v>
      </c>
      <c r="B114" s="4">
        <v>67782.73</v>
      </c>
      <c r="C114" s="4">
        <v>78607.73</v>
      </c>
      <c r="D114" s="4">
        <v>91938.73</v>
      </c>
      <c r="E114" s="4">
        <v>61881.73</v>
      </c>
      <c r="F114" s="4">
        <v>40927.730000000003</v>
      </c>
      <c r="G114" s="4">
        <v>100646.73</v>
      </c>
      <c r="H114" s="4">
        <v>90175.73</v>
      </c>
      <c r="I114" s="4">
        <v>49197.73</v>
      </c>
      <c r="J114" s="4">
        <v>96808.73</v>
      </c>
      <c r="K114" s="4">
        <v>63407.73</v>
      </c>
      <c r="L114" s="4">
        <v>146018.29999999999</v>
      </c>
      <c r="M114" s="4">
        <v>20705.09</v>
      </c>
      <c r="O114" s="4">
        <f t="shared" si="12"/>
        <v>908098.68999999983</v>
      </c>
    </row>
    <row r="115" spans="1:15" x14ac:dyDescent="0.3">
      <c r="A115" s="3" t="s">
        <v>20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O115" s="4">
        <f t="shared" si="12"/>
        <v>0</v>
      </c>
    </row>
    <row r="116" spans="1:15" x14ac:dyDescent="0.3">
      <c r="A116" s="3" t="s">
        <v>21</v>
      </c>
      <c r="B116" s="4">
        <v>14207.26</v>
      </c>
      <c r="C116" s="4">
        <v>16013.91</v>
      </c>
      <c r="D116" s="4">
        <v>14032.48</v>
      </c>
      <c r="E116" s="4">
        <v>18497.39</v>
      </c>
      <c r="F116" s="4">
        <v>14005.13</v>
      </c>
      <c r="G116" s="4">
        <v>15894.22</v>
      </c>
      <c r="H116" s="4">
        <v>17996.400000000001</v>
      </c>
      <c r="I116" s="4">
        <v>13709.34</v>
      </c>
      <c r="J116" s="4">
        <v>12031.25</v>
      </c>
      <c r="K116" s="4">
        <v>15938.84</v>
      </c>
      <c r="L116" s="4">
        <v>17626.96</v>
      </c>
      <c r="M116" s="4">
        <v>13017.78</v>
      </c>
      <c r="O116" s="4">
        <f t="shared" si="12"/>
        <v>182970.96</v>
      </c>
    </row>
    <row r="117" spans="1:15" x14ac:dyDescent="0.3">
      <c r="A117" s="3" t="s">
        <v>22</v>
      </c>
      <c r="B117" s="4">
        <v>1660.25</v>
      </c>
      <c r="C117" s="4">
        <v>1660.25</v>
      </c>
      <c r="D117" s="4">
        <v>1660.25</v>
      </c>
      <c r="E117" s="4">
        <v>1660.25</v>
      </c>
      <c r="F117" s="4">
        <v>1660.25</v>
      </c>
      <c r="G117" s="4">
        <v>1660.25</v>
      </c>
      <c r="H117" s="4">
        <v>1660.25</v>
      </c>
      <c r="I117" s="4">
        <v>1660.25</v>
      </c>
      <c r="J117" s="4">
        <v>1660.25</v>
      </c>
      <c r="K117" s="4">
        <v>1660.25</v>
      </c>
      <c r="L117" s="4">
        <v>1660.25</v>
      </c>
      <c r="M117" s="4">
        <v>1464.55</v>
      </c>
      <c r="O117" s="4">
        <f t="shared" si="12"/>
        <v>19727.3</v>
      </c>
    </row>
    <row r="118" spans="1:15" x14ac:dyDescent="0.3">
      <c r="A118" s="3" t="s">
        <v>23</v>
      </c>
      <c r="B118" s="4">
        <v>13.45</v>
      </c>
      <c r="C118" s="4">
        <v>13.45</v>
      </c>
      <c r="D118" s="4">
        <v>13.45</v>
      </c>
      <c r="E118" s="4">
        <v>13.45</v>
      </c>
      <c r="F118" s="4">
        <v>13.45</v>
      </c>
      <c r="G118" s="4">
        <v>13.45</v>
      </c>
      <c r="H118" s="4">
        <v>13.45</v>
      </c>
      <c r="I118" s="4">
        <v>13.45</v>
      </c>
      <c r="J118" s="4">
        <v>13.45</v>
      </c>
      <c r="K118" s="4">
        <v>13.45</v>
      </c>
      <c r="L118" s="4">
        <v>13.45</v>
      </c>
      <c r="M118" s="4">
        <v>13.3</v>
      </c>
      <c r="O118" s="4">
        <f t="shared" si="12"/>
        <v>161.25</v>
      </c>
    </row>
    <row r="119" spans="1:15" x14ac:dyDescent="0.3">
      <c r="A119" s="3" t="s">
        <v>24</v>
      </c>
      <c r="B119" s="4">
        <v>7.55</v>
      </c>
      <c r="C119" s="4">
        <v>7.55</v>
      </c>
      <c r="D119" s="4">
        <v>7.55</v>
      </c>
      <c r="E119" s="4">
        <v>7.55</v>
      </c>
      <c r="F119" s="4">
        <v>7.55</v>
      </c>
      <c r="G119" s="4">
        <v>7.55</v>
      </c>
      <c r="H119" s="4">
        <v>7.55</v>
      </c>
      <c r="I119" s="4">
        <v>7.55</v>
      </c>
      <c r="J119" s="4">
        <v>7.55</v>
      </c>
      <c r="K119" s="4">
        <v>7.55</v>
      </c>
      <c r="L119" s="4">
        <v>7.55</v>
      </c>
      <c r="M119" s="4">
        <v>6.67</v>
      </c>
      <c r="O119" s="4">
        <f t="shared" si="12"/>
        <v>89.719999999999985</v>
      </c>
    </row>
    <row r="120" spans="1:15" x14ac:dyDescent="0.3">
      <c r="A120" s="3" t="s">
        <v>25</v>
      </c>
      <c r="B120" s="4">
        <v>200.72</v>
      </c>
      <c r="C120" s="4">
        <v>200.72</v>
      </c>
      <c r="D120" s="4">
        <v>200.72</v>
      </c>
      <c r="E120" s="4">
        <v>200.72</v>
      </c>
      <c r="F120" s="4">
        <v>200.72</v>
      </c>
      <c r="G120" s="4">
        <v>201.51</v>
      </c>
      <c r="H120" s="4">
        <v>47.54</v>
      </c>
      <c r="I120" s="4">
        <v>202.41</v>
      </c>
      <c r="J120" s="4">
        <v>202.41</v>
      </c>
      <c r="K120" s="4">
        <v>229.77</v>
      </c>
      <c r="L120" s="4">
        <v>327.20999999999998</v>
      </c>
      <c r="M120" s="4">
        <v>253.95</v>
      </c>
      <c r="O120" s="4">
        <f t="shared" si="12"/>
        <v>2468.4</v>
      </c>
    </row>
    <row r="121" spans="1:15" x14ac:dyDescent="0.3">
      <c r="A121" s="3" t="s">
        <v>26</v>
      </c>
      <c r="B121" s="4">
        <v>1720.48</v>
      </c>
      <c r="C121" s="4">
        <v>1734.43</v>
      </c>
      <c r="D121" s="4">
        <v>1734.43</v>
      </c>
      <c r="E121" s="4">
        <v>1741.91</v>
      </c>
      <c r="F121" s="4">
        <v>2180.1999999999998</v>
      </c>
      <c r="G121" s="4">
        <v>1977.22</v>
      </c>
      <c r="H121" s="4">
        <v>2524.9899999999998</v>
      </c>
      <c r="I121" s="4">
        <v>2466.25</v>
      </c>
      <c r="J121" s="4">
        <v>2613.2199999999998</v>
      </c>
      <c r="K121" s="4">
        <v>2507.37</v>
      </c>
      <c r="L121" s="4">
        <v>3083.57</v>
      </c>
      <c r="M121" s="4">
        <v>2784.09</v>
      </c>
      <c r="O121" s="4">
        <f t="shared" si="12"/>
        <v>27068.16</v>
      </c>
    </row>
    <row r="122" spans="1:15" x14ac:dyDescent="0.3">
      <c r="A122" s="3" t="s">
        <v>27</v>
      </c>
      <c r="B122" s="5">
        <f>SUM(B108:B121)</f>
        <v>928720.84999999986</v>
      </c>
      <c r="C122" s="5">
        <f t="shared" ref="C122:M122" si="13">SUM(C108:C121)</f>
        <v>908438.07000000018</v>
      </c>
      <c r="D122" s="5">
        <f t="shared" si="13"/>
        <v>938475.22</v>
      </c>
      <c r="E122" s="5">
        <f t="shared" si="13"/>
        <v>972034.02</v>
      </c>
      <c r="F122" s="5">
        <f t="shared" si="13"/>
        <v>853358.27</v>
      </c>
      <c r="G122" s="5">
        <f t="shared" si="13"/>
        <v>985505.82000000007</v>
      </c>
      <c r="H122" s="5">
        <f t="shared" si="13"/>
        <v>1020564.5900000001</v>
      </c>
      <c r="I122" s="5">
        <f t="shared" si="13"/>
        <v>913545.1100000001</v>
      </c>
      <c r="J122" s="5">
        <f t="shared" si="13"/>
        <v>1030476.52</v>
      </c>
      <c r="K122" s="5">
        <f t="shared" si="13"/>
        <v>969337.87000000011</v>
      </c>
      <c r="L122" s="5">
        <f t="shared" si="13"/>
        <v>1072843.3</v>
      </c>
      <c r="M122" s="5">
        <f t="shared" si="13"/>
        <v>788041.67999999993</v>
      </c>
      <c r="O122" s="4">
        <f t="shared" si="12"/>
        <v>11381341.32</v>
      </c>
    </row>
    <row r="126" spans="1:15" x14ac:dyDescent="0.3">
      <c r="A126" t="s">
        <v>312</v>
      </c>
    </row>
    <row r="127" spans="1:15" ht="31.2" x14ac:dyDescent="0.3">
      <c r="A127" s="1" t="s">
        <v>0</v>
      </c>
      <c r="B127" s="2" t="s">
        <v>1</v>
      </c>
      <c r="C127" t="s">
        <v>2</v>
      </c>
      <c r="D127" t="s">
        <v>3</v>
      </c>
      <c r="E127" t="s">
        <v>4</v>
      </c>
      <c r="F127" s="2" t="s">
        <v>5</v>
      </c>
      <c r="G127" t="s">
        <v>6</v>
      </c>
      <c r="H127" t="s">
        <v>7</v>
      </c>
      <c r="I127" t="s">
        <v>8</v>
      </c>
      <c r="J127" s="2" t="s">
        <v>9</v>
      </c>
      <c r="K127" t="s">
        <v>10</v>
      </c>
      <c r="L127" t="s">
        <v>11</v>
      </c>
      <c r="M127" t="s">
        <v>12</v>
      </c>
      <c r="O127" t="s">
        <v>13</v>
      </c>
    </row>
    <row r="128" spans="1:15" x14ac:dyDescent="0.3">
      <c r="A128" s="3">
        <v>4</v>
      </c>
      <c r="B128" s="4">
        <v>405539.81</v>
      </c>
      <c r="C128" s="4">
        <v>648559.16</v>
      </c>
      <c r="D128" s="4">
        <v>703484.95</v>
      </c>
      <c r="E128" s="4">
        <v>767727.62</v>
      </c>
      <c r="F128" s="4">
        <v>697063.38</v>
      </c>
      <c r="G128" s="4">
        <v>763795.13</v>
      </c>
      <c r="H128" s="4">
        <v>797947.97</v>
      </c>
      <c r="I128" s="4">
        <v>743569.82</v>
      </c>
      <c r="J128" s="4">
        <v>813204.87</v>
      </c>
      <c r="K128" s="4">
        <v>782347.54</v>
      </c>
      <c r="L128" s="4">
        <v>797378.06</v>
      </c>
      <c r="M128" s="4">
        <v>645239.31000000006</v>
      </c>
      <c r="O128" s="4">
        <f>SUM(B128:M128)</f>
        <v>8565857.620000001</v>
      </c>
    </row>
    <row r="129" spans="1:15" x14ac:dyDescent="0.3">
      <c r="A129" s="3" t="s">
        <v>14</v>
      </c>
      <c r="B129" s="4">
        <v>3958.11</v>
      </c>
      <c r="C129" s="4">
        <v>19132.12</v>
      </c>
      <c r="D129" s="4">
        <v>19725.810000000001</v>
      </c>
      <c r="E129" s="4">
        <v>23744.27</v>
      </c>
      <c r="F129" s="4">
        <v>15976.8</v>
      </c>
      <c r="G129" s="4">
        <v>19771.28</v>
      </c>
      <c r="H129" s="4">
        <v>23735.69</v>
      </c>
      <c r="I129" s="4">
        <v>15940.87</v>
      </c>
      <c r="J129" s="4">
        <v>20065.919999999998</v>
      </c>
      <c r="K129" s="4">
        <v>19301.22</v>
      </c>
      <c r="L129" s="4">
        <v>20081.87</v>
      </c>
      <c r="M129" s="4">
        <v>16893.97</v>
      </c>
      <c r="O129" s="4">
        <f t="shared" ref="O129:O142" si="14">SUM(B129:M129)</f>
        <v>218327.93</v>
      </c>
    </row>
    <row r="130" spans="1:15" x14ac:dyDescent="0.3">
      <c r="A130" s="3" t="s">
        <v>15</v>
      </c>
      <c r="B130" s="4">
        <v>1506.93</v>
      </c>
      <c r="C130" s="4">
        <v>1575.82</v>
      </c>
      <c r="D130" s="4">
        <v>4328.6899999999996</v>
      </c>
      <c r="E130" s="4">
        <v>5013.6400000000003</v>
      </c>
      <c r="F130" s="4">
        <v>5402</v>
      </c>
      <c r="G130" s="4">
        <v>4736.8</v>
      </c>
      <c r="H130" s="4">
        <v>4462.82</v>
      </c>
      <c r="I130" s="4">
        <v>4552.82</v>
      </c>
      <c r="J130" s="4">
        <v>4483.92</v>
      </c>
      <c r="K130" s="4">
        <v>5412.64</v>
      </c>
      <c r="L130" s="4">
        <v>5447.85</v>
      </c>
      <c r="M130" s="4">
        <v>3923.33</v>
      </c>
      <c r="O130" s="4">
        <f t="shared" si="14"/>
        <v>50847.26</v>
      </c>
    </row>
    <row r="131" spans="1:15" x14ac:dyDescent="0.3">
      <c r="A131" s="3" t="s">
        <v>16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O131" s="4">
        <f t="shared" si="14"/>
        <v>0</v>
      </c>
    </row>
    <row r="132" spans="1:15" x14ac:dyDescent="0.3">
      <c r="A132" s="3" t="s">
        <v>17</v>
      </c>
      <c r="B132" s="4"/>
      <c r="C132" s="4">
        <v>383.81</v>
      </c>
      <c r="D132" s="4">
        <v>383.81</v>
      </c>
      <c r="E132" s="4">
        <v>3154.04</v>
      </c>
      <c r="F132" s="4">
        <v>10304.15</v>
      </c>
      <c r="G132" s="4">
        <v>11125.35</v>
      </c>
      <c r="H132" s="4">
        <v>11702.2</v>
      </c>
      <c r="I132" s="4">
        <v>10059.799999999999</v>
      </c>
      <c r="J132" s="4">
        <v>10881</v>
      </c>
      <c r="K132" s="4">
        <v>10881</v>
      </c>
      <c r="L132" s="4">
        <v>3465.87</v>
      </c>
      <c r="M132" s="4">
        <v>7359.14</v>
      </c>
      <c r="O132" s="4">
        <f t="shared" si="14"/>
        <v>79700.17</v>
      </c>
    </row>
    <row r="133" spans="1:15" x14ac:dyDescent="0.3">
      <c r="A133" s="3" t="s">
        <v>18</v>
      </c>
      <c r="B133" s="4">
        <v>171.24</v>
      </c>
      <c r="C133" s="4">
        <v>516.79</v>
      </c>
      <c r="D133" s="4">
        <v>682.76</v>
      </c>
      <c r="E133" s="4">
        <v>697.62</v>
      </c>
      <c r="F133" s="4">
        <v>697.62</v>
      </c>
      <c r="G133" s="4">
        <v>697.62</v>
      </c>
      <c r="H133" s="4">
        <v>697.62</v>
      </c>
      <c r="I133" s="4">
        <v>697.62</v>
      </c>
      <c r="J133" s="4">
        <v>697.62</v>
      </c>
      <c r="K133" s="4">
        <v>697.62</v>
      </c>
      <c r="L133" s="4">
        <v>697.62</v>
      </c>
      <c r="M133" s="4">
        <v>533.66999999999996</v>
      </c>
      <c r="O133" s="4">
        <f t="shared" si="14"/>
        <v>7485.4199999999992</v>
      </c>
    </row>
    <row r="134" spans="1:15" x14ac:dyDescent="0.3">
      <c r="A134" s="3" t="s">
        <v>19</v>
      </c>
      <c r="B134" s="4">
        <v>66738.73</v>
      </c>
      <c r="C134" s="4">
        <v>78607.73</v>
      </c>
      <c r="D134" s="4">
        <v>91938.73</v>
      </c>
      <c r="E134" s="4">
        <v>61881.73</v>
      </c>
      <c r="F134" s="4">
        <v>40927.730000000003</v>
      </c>
      <c r="G134" s="4">
        <v>100646.73</v>
      </c>
      <c r="H134" s="4">
        <v>90175.73</v>
      </c>
      <c r="I134" s="4">
        <v>49197.73</v>
      </c>
      <c r="J134" s="4">
        <v>96808.73</v>
      </c>
      <c r="K134" s="4">
        <v>63407.73</v>
      </c>
      <c r="L134" s="4">
        <v>146018.29999999999</v>
      </c>
      <c r="M134" s="4">
        <v>20705.09</v>
      </c>
      <c r="O134" s="4">
        <f t="shared" si="14"/>
        <v>907054.68999999983</v>
      </c>
    </row>
    <row r="135" spans="1:15" x14ac:dyDescent="0.3">
      <c r="A135" s="3" t="s">
        <v>20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O135" s="4">
        <f t="shared" si="14"/>
        <v>0</v>
      </c>
    </row>
    <row r="136" spans="1:15" x14ac:dyDescent="0.3">
      <c r="A136" s="3" t="s">
        <v>21</v>
      </c>
      <c r="B136" s="4">
        <v>6506.08</v>
      </c>
      <c r="C136" s="4">
        <v>15203.72</v>
      </c>
      <c r="D136" s="4">
        <v>13536.15</v>
      </c>
      <c r="E136" s="4">
        <v>18001.060000000001</v>
      </c>
      <c r="F136" s="4">
        <v>13508.8</v>
      </c>
      <c r="G136" s="4">
        <v>15397.89</v>
      </c>
      <c r="H136" s="4">
        <v>17412.09</v>
      </c>
      <c r="I136" s="4">
        <v>13213.01</v>
      </c>
      <c r="J136" s="4">
        <v>11534.92</v>
      </c>
      <c r="K136" s="4">
        <v>15164.36</v>
      </c>
      <c r="L136" s="4">
        <v>16986.61</v>
      </c>
      <c r="M136" s="4">
        <v>12242.6</v>
      </c>
      <c r="O136" s="4">
        <f t="shared" si="14"/>
        <v>168707.29</v>
      </c>
    </row>
    <row r="137" spans="1:15" x14ac:dyDescent="0.3">
      <c r="A137" s="3" t="s">
        <v>22</v>
      </c>
      <c r="B137" s="4">
        <v>830.28</v>
      </c>
      <c r="C137" s="4">
        <v>1660.25</v>
      </c>
      <c r="D137" s="4">
        <v>1660.25</v>
      </c>
      <c r="E137" s="4">
        <v>1660.25</v>
      </c>
      <c r="F137" s="4">
        <v>1660.25</v>
      </c>
      <c r="G137" s="4">
        <v>1660.25</v>
      </c>
      <c r="H137" s="4">
        <v>1660.25</v>
      </c>
      <c r="I137" s="4">
        <v>1660.25</v>
      </c>
      <c r="J137" s="4">
        <v>1660.25</v>
      </c>
      <c r="K137" s="4">
        <v>1423.01</v>
      </c>
      <c r="L137" s="4">
        <v>1100.3399999999999</v>
      </c>
      <c r="M137" s="4">
        <v>1085.6600000000001</v>
      </c>
      <c r="O137" s="4">
        <f t="shared" si="14"/>
        <v>17721.289999999997</v>
      </c>
    </row>
    <row r="138" spans="1:15" x14ac:dyDescent="0.3">
      <c r="A138" s="3" t="s">
        <v>23</v>
      </c>
      <c r="B138" s="4">
        <v>13.45</v>
      </c>
      <c r="C138" s="4">
        <v>13.45</v>
      </c>
      <c r="D138" s="4">
        <v>13.45</v>
      </c>
      <c r="E138" s="4">
        <v>13.45</v>
      </c>
      <c r="F138" s="4">
        <v>13.45</v>
      </c>
      <c r="G138" s="4">
        <v>13.45</v>
      </c>
      <c r="H138" s="4">
        <v>13.45</v>
      </c>
      <c r="I138" s="4">
        <v>13.45</v>
      </c>
      <c r="J138" s="4">
        <v>13.45</v>
      </c>
      <c r="K138" s="4">
        <v>13.45</v>
      </c>
      <c r="L138" s="4">
        <v>13.45</v>
      </c>
      <c r="M138" s="4">
        <v>13.3</v>
      </c>
      <c r="O138" s="4">
        <f t="shared" si="14"/>
        <v>161.25</v>
      </c>
    </row>
    <row r="139" spans="1:15" x14ac:dyDescent="0.3">
      <c r="A139" s="3" t="s">
        <v>24</v>
      </c>
      <c r="B139" s="4">
        <v>7.55</v>
      </c>
      <c r="C139" s="4">
        <v>7.55</v>
      </c>
      <c r="D139" s="4">
        <v>7.55</v>
      </c>
      <c r="E139" s="4">
        <v>7.55</v>
      </c>
      <c r="F139" s="4">
        <v>7.55</v>
      </c>
      <c r="G139" s="4">
        <v>7.55</v>
      </c>
      <c r="H139" s="4">
        <v>7.55</v>
      </c>
      <c r="I139" s="4">
        <v>7.55</v>
      </c>
      <c r="J139" s="4">
        <v>7.55</v>
      </c>
      <c r="K139" s="4">
        <v>7.55</v>
      </c>
      <c r="L139" s="4">
        <v>7.55</v>
      </c>
      <c r="M139" s="4">
        <v>6.67</v>
      </c>
      <c r="O139" s="4">
        <f t="shared" si="14"/>
        <v>89.719999999999985</v>
      </c>
    </row>
    <row r="140" spans="1:15" x14ac:dyDescent="0.3">
      <c r="A140" s="3" t="s">
        <v>25</v>
      </c>
      <c r="B140" s="4">
        <v>168.93</v>
      </c>
      <c r="C140" s="4">
        <v>188.46</v>
      </c>
      <c r="D140" s="4">
        <v>188.46</v>
      </c>
      <c r="E140" s="4">
        <v>188.46</v>
      </c>
      <c r="F140" s="4">
        <v>188.46</v>
      </c>
      <c r="G140" s="4">
        <v>188.46</v>
      </c>
      <c r="H140" s="4">
        <v>47.54</v>
      </c>
      <c r="I140" s="4">
        <v>202.41</v>
      </c>
      <c r="J140" s="4">
        <v>202.41</v>
      </c>
      <c r="K140" s="4">
        <v>229.77</v>
      </c>
      <c r="L140" s="4">
        <v>326.72000000000003</v>
      </c>
      <c r="M140" s="4">
        <v>253.95</v>
      </c>
      <c r="O140" s="4">
        <f t="shared" si="14"/>
        <v>2374.0299999999997</v>
      </c>
    </row>
    <row r="141" spans="1:15" x14ac:dyDescent="0.3">
      <c r="A141" s="3" t="s">
        <v>26</v>
      </c>
      <c r="B141" s="4">
        <v>1692.58</v>
      </c>
      <c r="C141" s="4">
        <v>1720.48</v>
      </c>
      <c r="D141" s="4">
        <v>1720.48</v>
      </c>
      <c r="E141" s="4">
        <v>1734.93</v>
      </c>
      <c r="F141" s="4">
        <v>2166.75</v>
      </c>
      <c r="G141" s="4">
        <v>1963.77</v>
      </c>
      <c r="H141" s="4">
        <v>2516.4699999999998</v>
      </c>
      <c r="I141" s="4">
        <v>2466.25</v>
      </c>
      <c r="J141" s="4">
        <v>2569.6999999999998</v>
      </c>
      <c r="K141" s="4">
        <v>2507.37</v>
      </c>
      <c r="L141" s="4">
        <v>3083.57</v>
      </c>
      <c r="M141" s="4">
        <v>2783.6</v>
      </c>
      <c r="O141" s="4">
        <f t="shared" si="14"/>
        <v>26925.949999999997</v>
      </c>
    </row>
    <row r="142" spans="1:15" x14ac:dyDescent="0.3">
      <c r="A142" s="3" t="s">
        <v>27</v>
      </c>
      <c r="B142" s="5">
        <f>SUM(B128:B141)</f>
        <v>487133.69</v>
      </c>
      <c r="C142" s="5">
        <f t="shared" ref="C142:M142" si="15">SUM(C128:C141)</f>
        <v>767569.34</v>
      </c>
      <c r="D142" s="5">
        <f t="shared" si="15"/>
        <v>837671.09</v>
      </c>
      <c r="E142" s="5">
        <f t="shared" si="15"/>
        <v>883824.62000000011</v>
      </c>
      <c r="F142" s="5">
        <f t="shared" si="15"/>
        <v>787916.94000000006</v>
      </c>
      <c r="G142" s="5">
        <f t="shared" si="15"/>
        <v>920004.28</v>
      </c>
      <c r="H142" s="5">
        <f t="shared" si="15"/>
        <v>950379.37999999977</v>
      </c>
      <c r="I142" s="5">
        <f t="shared" si="15"/>
        <v>841581.58</v>
      </c>
      <c r="J142" s="5">
        <f t="shared" si="15"/>
        <v>962130.34000000008</v>
      </c>
      <c r="K142" s="5">
        <f t="shared" si="15"/>
        <v>901393.26</v>
      </c>
      <c r="L142" s="5">
        <f t="shared" si="15"/>
        <v>994607.80999999994</v>
      </c>
      <c r="M142" s="5">
        <f t="shared" si="15"/>
        <v>711040.29</v>
      </c>
      <c r="O142" s="4">
        <f t="shared" si="14"/>
        <v>10045252.620000001</v>
      </c>
    </row>
    <row r="146" spans="1:15" x14ac:dyDescent="0.3">
      <c r="A146" t="s">
        <v>351</v>
      </c>
    </row>
    <row r="147" spans="1:15" ht="31.2" x14ac:dyDescent="0.3">
      <c r="A147" s="1" t="s">
        <v>0</v>
      </c>
      <c r="B147" s="2" t="s">
        <v>1</v>
      </c>
      <c r="C147" t="s">
        <v>2</v>
      </c>
      <c r="D147" t="s">
        <v>3</v>
      </c>
      <c r="E147" t="s">
        <v>4</v>
      </c>
      <c r="F147" s="2" t="s">
        <v>5</v>
      </c>
      <c r="G147" t="s">
        <v>6</v>
      </c>
      <c r="H147" t="s">
        <v>7</v>
      </c>
      <c r="I147" t="s">
        <v>8</v>
      </c>
      <c r="J147" s="2" t="s">
        <v>9</v>
      </c>
      <c r="K147" t="s">
        <v>10</v>
      </c>
      <c r="L147" t="s">
        <v>11</v>
      </c>
      <c r="M147" t="s">
        <v>12</v>
      </c>
      <c r="O147" t="s">
        <v>13</v>
      </c>
    </row>
    <row r="148" spans="1:15" x14ac:dyDescent="0.3">
      <c r="A148" s="3">
        <v>4</v>
      </c>
      <c r="B148" s="4">
        <v>679738.52</v>
      </c>
      <c r="C148" s="4">
        <v>696858.21</v>
      </c>
      <c r="D148" s="4">
        <v>724934.4</v>
      </c>
      <c r="E148" s="4">
        <v>784181.49</v>
      </c>
      <c r="F148" s="4">
        <v>708740.82</v>
      </c>
      <c r="G148" s="4">
        <v>773273.07</v>
      </c>
      <c r="H148" s="4">
        <v>807211.22</v>
      </c>
      <c r="I148" s="4">
        <v>750987.12</v>
      </c>
      <c r="J148" s="4">
        <v>820377.4</v>
      </c>
      <c r="K148" s="4">
        <v>789100.46</v>
      </c>
      <c r="L148" s="4">
        <v>803728.51</v>
      </c>
      <c r="M148" s="4">
        <v>650658.69999999995</v>
      </c>
      <c r="O148" s="4">
        <f>SUM(B148:M148)</f>
        <v>8989789.9199999999</v>
      </c>
    </row>
    <row r="149" spans="1:15" x14ac:dyDescent="0.3">
      <c r="A149" s="3" t="s">
        <v>14</v>
      </c>
      <c r="B149" s="4">
        <v>16198.02</v>
      </c>
      <c r="C149" s="4">
        <v>19768.349999999999</v>
      </c>
      <c r="D149" s="4">
        <v>19783.77</v>
      </c>
      <c r="E149" s="4">
        <v>23744.27</v>
      </c>
      <c r="F149" s="4">
        <v>15976.8</v>
      </c>
      <c r="G149" s="4">
        <v>19771.28</v>
      </c>
      <c r="H149" s="4">
        <v>23735.69</v>
      </c>
      <c r="I149" s="4">
        <v>15940.87</v>
      </c>
      <c r="J149" s="4">
        <v>20065.919999999998</v>
      </c>
      <c r="K149" s="4">
        <v>19301.22</v>
      </c>
      <c r="L149" s="4">
        <v>20081.87</v>
      </c>
      <c r="M149" s="4">
        <v>16893.97</v>
      </c>
      <c r="O149" s="4">
        <f t="shared" ref="O149:O162" si="16">SUM(B149:M149)</f>
        <v>231262.02999999997</v>
      </c>
    </row>
    <row r="150" spans="1:15" x14ac:dyDescent="0.3">
      <c r="A150" s="3" t="s">
        <v>15</v>
      </c>
      <c r="B150" s="4">
        <v>2098.33</v>
      </c>
      <c r="C150" s="4">
        <v>2140.73</v>
      </c>
      <c r="D150" s="4">
        <v>4654.1499999999996</v>
      </c>
      <c r="E150" s="4">
        <v>5319.4</v>
      </c>
      <c r="F150" s="4">
        <v>5402</v>
      </c>
      <c r="G150" s="4">
        <v>4736.8</v>
      </c>
      <c r="H150" s="4">
        <v>4462.82</v>
      </c>
      <c r="I150" s="4">
        <v>4552.82</v>
      </c>
      <c r="J150" s="4">
        <v>4483.92</v>
      </c>
      <c r="K150" s="4">
        <v>5412.64</v>
      </c>
      <c r="L150" s="4">
        <v>5447.85</v>
      </c>
      <c r="M150" s="4">
        <v>3923.33</v>
      </c>
      <c r="O150" s="4">
        <f t="shared" si="16"/>
        <v>52634.79</v>
      </c>
    </row>
    <row r="151" spans="1:15" x14ac:dyDescent="0.3">
      <c r="A151" s="3" t="s">
        <v>16</v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O151" s="4">
        <f t="shared" si="16"/>
        <v>0</v>
      </c>
    </row>
    <row r="152" spans="1:15" x14ac:dyDescent="0.3">
      <c r="A152" s="3" t="s">
        <v>17</v>
      </c>
      <c r="B152" s="4">
        <v>5095.1400000000003</v>
      </c>
      <c r="C152" s="4">
        <v>11176.93</v>
      </c>
      <c r="D152" s="4">
        <v>11125.35</v>
      </c>
      <c r="E152" s="4">
        <v>9589.26</v>
      </c>
      <c r="F152" s="4">
        <v>10304.15</v>
      </c>
      <c r="G152" s="4">
        <v>11125.35</v>
      </c>
      <c r="H152" s="4">
        <v>11702.2</v>
      </c>
      <c r="I152" s="4">
        <v>10059.799999999999</v>
      </c>
      <c r="J152" s="4">
        <v>10881</v>
      </c>
      <c r="K152" s="4">
        <v>10881</v>
      </c>
      <c r="L152" s="4">
        <v>3465.87</v>
      </c>
      <c r="M152" s="4">
        <v>7359.14</v>
      </c>
      <c r="O152" s="4">
        <f t="shared" si="16"/>
        <v>112765.19</v>
      </c>
    </row>
    <row r="153" spans="1:15" x14ac:dyDescent="0.3">
      <c r="A153" s="3" t="s">
        <v>18</v>
      </c>
      <c r="B153" s="4">
        <v>188.51</v>
      </c>
      <c r="C153" s="4">
        <v>516.79</v>
      </c>
      <c r="D153" s="4">
        <v>682.76</v>
      </c>
      <c r="E153" s="4">
        <v>697.62</v>
      </c>
      <c r="F153" s="4">
        <v>697.62</v>
      </c>
      <c r="G153" s="4">
        <v>697.62</v>
      </c>
      <c r="H153" s="4">
        <v>697.62</v>
      </c>
      <c r="I153" s="4">
        <v>697.62</v>
      </c>
      <c r="J153" s="4">
        <v>697.62</v>
      </c>
      <c r="K153" s="4">
        <v>697.62</v>
      </c>
      <c r="L153" s="4">
        <v>697.62</v>
      </c>
      <c r="M153" s="4">
        <v>533.66999999999996</v>
      </c>
      <c r="O153" s="4">
        <f t="shared" si="16"/>
        <v>7502.69</v>
      </c>
    </row>
    <row r="154" spans="1:15" x14ac:dyDescent="0.3">
      <c r="A154" s="3" t="s">
        <v>19</v>
      </c>
      <c r="B154" s="4">
        <v>67782.73</v>
      </c>
      <c r="C154" s="4">
        <v>78607.73</v>
      </c>
      <c r="D154" s="4">
        <v>91938.73</v>
      </c>
      <c r="E154" s="4">
        <v>61881.73</v>
      </c>
      <c r="F154" s="4">
        <v>40927.730000000003</v>
      </c>
      <c r="G154" s="4">
        <v>100646.73</v>
      </c>
      <c r="H154" s="4">
        <v>90175.73</v>
      </c>
      <c r="I154" s="4">
        <v>49197.73</v>
      </c>
      <c r="J154" s="4">
        <v>96808.73</v>
      </c>
      <c r="K154" s="4">
        <v>63407.73</v>
      </c>
      <c r="L154" s="4">
        <v>146018.29999999999</v>
      </c>
      <c r="M154" s="4">
        <v>20705.09</v>
      </c>
      <c r="O154" s="4">
        <f t="shared" si="16"/>
        <v>908098.68999999983</v>
      </c>
    </row>
    <row r="155" spans="1:15" x14ac:dyDescent="0.3">
      <c r="A155" s="3" t="s">
        <v>20</v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O155" s="4">
        <f t="shared" si="16"/>
        <v>0</v>
      </c>
    </row>
    <row r="156" spans="1:15" x14ac:dyDescent="0.3">
      <c r="A156" s="3" t="s">
        <v>21</v>
      </c>
      <c r="B156" s="4">
        <v>12109.53</v>
      </c>
      <c r="C156" s="4">
        <v>15492.54</v>
      </c>
      <c r="D156" s="4">
        <v>13536.15</v>
      </c>
      <c r="E156" s="4">
        <v>18001.060000000001</v>
      </c>
      <c r="F156" s="4">
        <v>13508.8</v>
      </c>
      <c r="G156" s="4">
        <v>15397.89</v>
      </c>
      <c r="H156" s="4">
        <v>17412.09</v>
      </c>
      <c r="I156" s="4">
        <v>13213.01</v>
      </c>
      <c r="J156" s="4">
        <v>11534.92</v>
      </c>
      <c r="K156" s="4">
        <v>15164.36</v>
      </c>
      <c r="L156" s="4">
        <v>16986.61</v>
      </c>
      <c r="M156" s="4">
        <v>12242.6</v>
      </c>
      <c r="O156" s="4">
        <f t="shared" si="16"/>
        <v>174599.55999999997</v>
      </c>
    </row>
    <row r="157" spans="1:15" x14ac:dyDescent="0.3">
      <c r="A157" s="3" t="s">
        <v>22</v>
      </c>
      <c r="B157" s="4">
        <v>1660.25</v>
      </c>
      <c r="C157" s="4">
        <v>1660.25</v>
      </c>
      <c r="D157" s="4">
        <v>1660.25</v>
      </c>
      <c r="E157" s="4">
        <v>1660.25</v>
      </c>
      <c r="F157" s="4">
        <v>1660.25</v>
      </c>
      <c r="G157" s="4">
        <v>1660.25</v>
      </c>
      <c r="H157" s="4">
        <v>1660.25</v>
      </c>
      <c r="I157" s="4">
        <v>1660.25</v>
      </c>
      <c r="J157" s="4">
        <v>1660.25</v>
      </c>
      <c r="K157" s="4">
        <v>1423.01</v>
      </c>
      <c r="L157" s="4">
        <v>1100.3399999999999</v>
      </c>
      <c r="M157" s="4">
        <v>1085.6600000000001</v>
      </c>
      <c r="O157" s="4">
        <f t="shared" si="16"/>
        <v>18551.259999999998</v>
      </c>
    </row>
    <row r="158" spans="1:15" x14ac:dyDescent="0.3">
      <c r="A158" s="3" t="s">
        <v>23</v>
      </c>
      <c r="B158" s="4">
        <v>13.45</v>
      </c>
      <c r="C158" s="4">
        <v>13.45</v>
      </c>
      <c r="D158" s="4">
        <v>13.45</v>
      </c>
      <c r="E158" s="4">
        <v>13.45</v>
      </c>
      <c r="F158" s="4">
        <v>13.45</v>
      </c>
      <c r="G158" s="4">
        <v>13.45</v>
      </c>
      <c r="H158" s="4">
        <v>13.45</v>
      </c>
      <c r="I158" s="4">
        <v>13.45</v>
      </c>
      <c r="J158" s="4">
        <v>13.45</v>
      </c>
      <c r="K158" s="4">
        <v>13.45</v>
      </c>
      <c r="L158" s="4">
        <v>13.45</v>
      </c>
      <c r="M158" s="4">
        <v>13.3</v>
      </c>
      <c r="O158" s="4">
        <f t="shared" si="16"/>
        <v>161.25</v>
      </c>
    </row>
    <row r="159" spans="1:15" x14ac:dyDescent="0.3">
      <c r="A159" s="3" t="s">
        <v>24</v>
      </c>
      <c r="B159" s="4">
        <v>7.55</v>
      </c>
      <c r="C159" s="4">
        <v>7.55</v>
      </c>
      <c r="D159" s="4">
        <v>7.55</v>
      </c>
      <c r="E159" s="4">
        <v>7.55</v>
      </c>
      <c r="F159" s="4">
        <v>7.55</v>
      </c>
      <c r="G159" s="4">
        <v>7.55</v>
      </c>
      <c r="H159" s="4">
        <v>7.55</v>
      </c>
      <c r="I159" s="4">
        <v>7.55</v>
      </c>
      <c r="J159" s="4">
        <v>7.55</v>
      </c>
      <c r="K159" s="4">
        <v>7.55</v>
      </c>
      <c r="L159" s="4">
        <v>7.55</v>
      </c>
      <c r="M159" s="4">
        <v>6.67</v>
      </c>
      <c r="O159" s="4">
        <f t="shared" si="16"/>
        <v>89.719999999999985</v>
      </c>
    </row>
    <row r="160" spans="1:15" x14ac:dyDescent="0.3">
      <c r="A160" s="3" t="s">
        <v>25</v>
      </c>
      <c r="B160" s="4">
        <v>188.46</v>
      </c>
      <c r="C160" s="4">
        <v>188.46</v>
      </c>
      <c r="D160" s="4">
        <v>188.46</v>
      </c>
      <c r="E160" s="4">
        <v>188.46</v>
      </c>
      <c r="F160" s="4">
        <v>188.46</v>
      </c>
      <c r="G160" s="4">
        <v>188.46</v>
      </c>
      <c r="H160" s="4">
        <v>47.54</v>
      </c>
      <c r="I160" s="4">
        <v>202.41</v>
      </c>
      <c r="J160" s="4">
        <v>202.41</v>
      </c>
      <c r="K160" s="4">
        <v>229.77</v>
      </c>
      <c r="L160" s="4">
        <v>326.72000000000003</v>
      </c>
      <c r="M160" s="4">
        <v>253.95</v>
      </c>
      <c r="O160" s="4">
        <f t="shared" si="16"/>
        <v>2393.56</v>
      </c>
    </row>
    <row r="161" spans="1:15" x14ac:dyDescent="0.3">
      <c r="A161" s="3" t="s">
        <v>26</v>
      </c>
      <c r="B161" s="4">
        <v>1706.53</v>
      </c>
      <c r="C161" s="4">
        <v>1720.48</v>
      </c>
      <c r="D161" s="4">
        <v>1720.48</v>
      </c>
      <c r="E161" s="4">
        <v>1734.93</v>
      </c>
      <c r="F161" s="4">
        <v>2166.75</v>
      </c>
      <c r="G161" s="4">
        <v>1963.77</v>
      </c>
      <c r="H161" s="4">
        <v>2516.4699999999998</v>
      </c>
      <c r="I161" s="4">
        <v>2466.25</v>
      </c>
      <c r="J161" s="4">
        <v>2569.6999999999998</v>
      </c>
      <c r="K161" s="4">
        <v>2507.37</v>
      </c>
      <c r="L161" s="4">
        <v>3083.57</v>
      </c>
      <c r="M161" s="4">
        <v>2783.6</v>
      </c>
      <c r="O161" s="4">
        <f t="shared" si="16"/>
        <v>26939.899999999998</v>
      </c>
    </row>
    <row r="162" spans="1:15" x14ac:dyDescent="0.3">
      <c r="A162" s="3" t="s">
        <v>27</v>
      </c>
      <c r="B162" s="5">
        <f>SUM(B148:B161)</f>
        <v>786787.02</v>
      </c>
      <c r="C162" s="5">
        <f t="shared" ref="C162:M162" si="17">SUM(C148:C161)</f>
        <v>828151.47</v>
      </c>
      <c r="D162" s="5">
        <f t="shared" si="17"/>
        <v>870245.5</v>
      </c>
      <c r="E162" s="5">
        <f t="shared" si="17"/>
        <v>907019.47000000009</v>
      </c>
      <c r="F162" s="5">
        <f t="shared" si="17"/>
        <v>799594.38</v>
      </c>
      <c r="G162" s="5">
        <f t="shared" si="17"/>
        <v>929482.22</v>
      </c>
      <c r="H162" s="5">
        <f t="shared" si="17"/>
        <v>959642.62999999977</v>
      </c>
      <c r="I162" s="5">
        <f t="shared" si="17"/>
        <v>848998.88</v>
      </c>
      <c r="J162" s="5">
        <f t="shared" si="17"/>
        <v>969302.87000000011</v>
      </c>
      <c r="K162" s="5">
        <f t="shared" si="17"/>
        <v>908146.17999999993</v>
      </c>
      <c r="L162" s="5">
        <f t="shared" si="17"/>
        <v>1000958.2599999999</v>
      </c>
      <c r="M162" s="5">
        <f t="shared" si="17"/>
        <v>716459.67999999993</v>
      </c>
      <c r="O162" s="4">
        <f t="shared" si="16"/>
        <v>10524788.560000001</v>
      </c>
    </row>
    <row r="164" spans="1:15" ht="6" customHeight="1" x14ac:dyDescent="0.3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</row>
    <row r="166" spans="1:15" x14ac:dyDescent="0.3">
      <c r="A166" t="s">
        <v>354</v>
      </c>
      <c r="C166" s="38" t="s">
        <v>539</v>
      </c>
    </row>
    <row r="167" spans="1:15" ht="31.2" x14ac:dyDescent="0.3">
      <c r="A167" s="1" t="s">
        <v>0</v>
      </c>
      <c r="B167" s="2" t="s">
        <v>1</v>
      </c>
      <c r="C167" t="s">
        <v>2</v>
      </c>
      <c r="D167" t="s">
        <v>3</v>
      </c>
      <c r="E167" t="s">
        <v>4</v>
      </c>
      <c r="F167" s="2" t="s">
        <v>5</v>
      </c>
      <c r="G167" t="s">
        <v>6</v>
      </c>
      <c r="H167" t="s">
        <v>7</v>
      </c>
      <c r="I167" t="s">
        <v>8</v>
      </c>
      <c r="J167" s="2" t="s">
        <v>9</v>
      </c>
      <c r="K167" t="s">
        <v>10</v>
      </c>
      <c r="L167" t="s">
        <v>11</v>
      </c>
      <c r="M167" t="s">
        <v>12</v>
      </c>
      <c r="O167" t="s">
        <v>13</v>
      </c>
    </row>
    <row r="169" spans="1:15" x14ac:dyDescent="0.3">
      <c r="A169" t="s">
        <v>26</v>
      </c>
      <c r="B169" s="4">
        <v>2151878.83</v>
      </c>
      <c r="C169" s="4">
        <v>1096284.3799999999</v>
      </c>
      <c r="D169" s="4">
        <v>989033.9</v>
      </c>
      <c r="E169" s="4">
        <v>916933.05</v>
      </c>
      <c r="F169" s="4">
        <v>1977579.64</v>
      </c>
      <c r="G169" s="4">
        <v>1032064.96</v>
      </c>
      <c r="H169" s="4">
        <v>1143385.6000000001</v>
      </c>
      <c r="I169" s="4">
        <v>1254739.83</v>
      </c>
      <c r="J169" s="4">
        <v>1370746.93</v>
      </c>
      <c r="K169" s="4">
        <v>1383707.37</v>
      </c>
      <c r="L169" s="4">
        <v>1331120.2</v>
      </c>
      <c r="M169" s="4">
        <v>1535479.1</v>
      </c>
      <c r="O169" s="6">
        <f>SUM(B169:M169)</f>
        <v>16182953.789999997</v>
      </c>
    </row>
    <row r="171" spans="1:15" x14ac:dyDescent="0.3">
      <c r="A171" t="s">
        <v>355</v>
      </c>
    </row>
    <row r="172" spans="1:15" ht="31.2" x14ac:dyDescent="0.3">
      <c r="A172" s="1" t="s">
        <v>0</v>
      </c>
      <c r="B172" s="2" t="s">
        <v>1</v>
      </c>
      <c r="C172" t="s">
        <v>2</v>
      </c>
      <c r="D172" t="s">
        <v>3</v>
      </c>
      <c r="E172" t="s">
        <v>4</v>
      </c>
      <c r="F172" s="2" t="s">
        <v>5</v>
      </c>
      <c r="G172" t="s">
        <v>6</v>
      </c>
      <c r="H172" t="s">
        <v>7</v>
      </c>
      <c r="I172" t="s">
        <v>8</v>
      </c>
      <c r="J172" s="2" t="s">
        <v>9</v>
      </c>
      <c r="K172" t="s">
        <v>10</v>
      </c>
      <c r="L172" t="s">
        <v>11</v>
      </c>
      <c r="M172" t="s">
        <v>12</v>
      </c>
      <c r="O172" t="s">
        <v>13</v>
      </c>
    </row>
    <row r="174" spans="1:15" x14ac:dyDescent="0.3">
      <c r="A174" t="s">
        <v>26</v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O174" s="6">
        <f>SUM(B174:M174)</f>
        <v>0</v>
      </c>
    </row>
    <row r="176" spans="1:15" x14ac:dyDescent="0.3">
      <c r="A176" s="9" t="s">
        <v>354</v>
      </c>
      <c r="B176" s="9"/>
      <c r="C176" s="38" t="s">
        <v>540</v>
      </c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ht="31.2" x14ac:dyDescent="0.3">
      <c r="A177" s="10" t="s">
        <v>0</v>
      </c>
      <c r="B177" s="11" t="s">
        <v>1</v>
      </c>
      <c r="C177" s="9" t="s">
        <v>2</v>
      </c>
      <c r="D177" s="9" t="s">
        <v>3</v>
      </c>
      <c r="E177" s="9" t="s">
        <v>4</v>
      </c>
      <c r="F177" s="11" t="s">
        <v>5</v>
      </c>
      <c r="G177" s="9" t="s">
        <v>6</v>
      </c>
      <c r="H177" s="9" t="s">
        <v>7</v>
      </c>
      <c r="I177" s="9" t="s">
        <v>8</v>
      </c>
      <c r="J177" s="11" t="s">
        <v>9</v>
      </c>
      <c r="K177" s="9" t="s">
        <v>10</v>
      </c>
      <c r="L177" s="9" t="s">
        <v>11</v>
      </c>
      <c r="M177" s="9" t="s">
        <v>12</v>
      </c>
      <c r="N177" s="9"/>
      <c r="O177" s="9" t="s">
        <v>13</v>
      </c>
    </row>
    <row r="178" spans="1:15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x14ac:dyDescent="0.3">
      <c r="A179" s="12">
        <v>4</v>
      </c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9"/>
      <c r="O179" s="13">
        <f>SUM(B179:M179)</f>
        <v>0</v>
      </c>
    </row>
    <row r="180" spans="1:15" x14ac:dyDescent="0.3">
      <c r="A180" s="12" t="s">
        <v>26</v>
      </c>
      <c r="B180" s="13">
        <v>2127628.19</v>
      </c>
      <c r="C180" s="13">
        <v>1075759.54</v>
      </c>
      <c r="D180" s="13">
        <v>974382.2</v>
      </c>
      <c r="E180" s="13">
        <v>908726.85</v>
      </c>
      <c r="F180" s="13">
        <v>1965841.26</v>
      </c>
      <c r="G180" s="13">
        <v>1016286.46</v>
      </c>
      <c r="H180" s="13">
        <v>1133550.52</v>
      </c>
      <c r="I180" s="13">
        <v>1241689.72</v>
      </c>
      <c r="J180" s="13">
        <v>1348436.43</v>
      </c>
      <c r="K180" s="13">
        <v>1387055.69</v>
      </c>
      <c r="L180" s="13">
        <v>1316085.1399999999</v>
      </c>
      <c r="M180" s="13">
        <v>1523610.14</v>
      </c>
      <c r="N180" s="9"/>
      <c r="O180" s="13">
        <f>SUM(B180:M180)</f>
        <v>16019052.140000001</v>
      </c>
    </row>
    <row r="181" spans="1:15" x14ac:dyDescent="0.3">
      <c r="A181" s="9"/>
      <c r="B181" s="13">
        <f>SUM(B179:B180)</f>
        <v>2127628.19</v>
      </c>
      <c r="C181" s="13">
        <f t="shared" ref="C181:M181" si="18">SUM(C179:C180)</f>
        <v>1075759.54</v>
      </c>
      <c r="D181" s="13">
        <f t="shared" si="18"/>
        <v>974382.2</v>
      </c>
      <c r="E181" s="13">
        <f t="shared" si="18"/>
        <v>908726.85</v>
      </c>
      <c r="F181" s="13">
        <f t="shared" si="18"/>
        <v>1965841.26</v>
      </c>
      <c r="G181" s="13">
        <f t="shared" si="18"/>
        <v>1016286.46</v>
      </c>
      <c r="H181" s="13">
        <f t="shared" si="18"/>
        <v>1133550.52</v>
      </c>
      <c r="I181" s="13">
        <f t="shared" si="18"/>
        <v>1241689.72</v>
      </c>
      <c r="J181" s="13">
        <f t="shared" si="18"/>
        <v>1348436.43</v>
      </c>
      <c r="K181" s="13">
        <f>SUM(K179:K180)</f>
        <v>1387055.69</v>
      </c>
      <c r="L181" s="13">
        <f t="shared" si="18"/>
        <v>1316085.1399999999</v>
      </c>
      <c r="M181" s="13">
        <f t="shared" si="18"/>
        <v>1523610.14</v>
      </c>
      <c r="N181" s="9"/>
      <c r="O181" s="13">
        <f>SUM(B181:M181)</f>
        <v>16019052.140000001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5:O183"/>
  <sheetViews>
    <sheetView workbookViewId="0">
      <selection activeCell="B148" sqref="B148:M161"/>
    </sheetView>
  </sheetViews>
  <sheetFormatPr defaultColWidth="11.19921875" defaultRowHeight="15.6" x14ac:dyDescent="0.3"/>
  <cols>
    <col min="2" max="13" width="15.19921875" bestFit="1" customWidth="1"/>
    <col min="14" max="14" width="1.796875" customWidth="1"/>
    <col min="15" max="15" width="16.19921875" bestFit="1" customWidth="1"/>
  </cols>
  <sheetData>
    <row r="5" spans="1:15" x14ac:dyDescent="0.3">
      <c r="A5" t="s">
        <v>187</v>
      </c>
    </row>
    <row r="6" spans="1:15" ht="31.2" x14ac:dyDescent="0.3">
      <c r="A6" s="1" t="s">
        <v>0</v>
      </c>
      <c r="B6" s="2" t="s">
        <v>1</v>
      </c>
      <c r="C6" t="s">
        <v>2</v>
      </c>
      <c r="D6" t="s">
        <v>3</v>
      </c>
      <c r="E6" t="s">
        <v>4</v>
      </c>
      <c r="F6" s="2" t="s">
        <v>5</v>
      </c>
      <c r="G6" t="s">
        <v>6</v>
      </c>
      <c r="H6" t="s">
        <v>7</v>
      </c>
      <c r="I6" t="s">
        <v>8</v>
      </c>
      <c r="J6" s="2" t="s">
        <v>9</v>
      </c>
      <c r="K6" t="s">
        <v>10</v>
      </c>
      <c r="L6" t="s">
        <v>11</v>
      </c>
      <c r="M6" t="s">
        <v>12</v>
      </c>
      <c r="O6" t="s">
        <v>13</v>
      </c>
    </row>
    <row r="7" spans="1:15" x14ac:dyDescent="0.3">
      <c r="A7" s="3">
        <v>4</v>
      </c>
      <c r="B7" s="4">
        <v>38734535.049999997</v>
      </c>
      <c r="C7" s="4">
        <v>35973723.909999996</v>
      </c>
      <c r="D7" s="4">
        <v>37554577.270000003</v>
      </c>
      <c r="E7" s="4">
        <v>37350656.200000003</v>
      </c>
      <c r="F7" s="4">
        <v>35268625.659999996</v>
      </c>
      <c r="G7" s="4">
        <v>41989286.450000003</v>
      </c>
      <c r="H7" s="4">
        <v>30041618.109999999</v>
      </c>
      <c r="I7" s="4">
        <v>35562814.259999998</v>
      </c>
      <c r="J7" s="4">
        <v>38657024.25</v>
      </c>
      <c r="K7" s="4">
        <v>36873618.189999998</v>
      </c>
      <c r="L7" s="4">
        <v>36566346.829999998</v>
      </c>
      <c r="M7" s="4">
        <v>36437841.840000004</v>
      </c>
      <c r="O7" s="4">
        <f>SUM(B7:M7)</f>
        <v>441010668.01999998</v>
      </c>
    </row>
    <row r="8" spans="1:15" x14ac:dyDescent="0.3">
      <c r="A8" s="3" t="s">
        <v>14</v>
      </c>
      <c r="B8" s="4">
        <v>994399.39</v>
      </c>
      <c r="C8" s="4">
        <v>909553.69</v>
      </c>
      <c r="D8" s="4">
        <v>910321.61</v>
      </c>
      <c r="E8" s="4">
        <v>942719.54</v>
      </c>
      <c r="F8" s="4">
        <v>927670.49</v>
      </c>
      <c r="G8" s="4">
        <v>958264.73</v>
      </c>
      <c r="H8" s="4">
        <v>829823.81</v>
      </c>
      <c r="I8" s="4">
        <v>924194.01</v>
      </c>
      <c r="J8" s="4">
        <v>971858.46</v>
      </c>
      <c r="K8" s="4">
        <v>1003587.54</v>
      </c>
      <c r="L8" s="4">
        <v>923251.62</v>
      </c>
      <c r="M8" s="4">
        <v>956989.59</v>
      </c>
      <c r="O8" s="4">
        <f t="shared" ref="O8:O20" si="0">SUM(B8:M8)</f>
        <v>11252634.479999999</v>
      </c>
    </row>
    <row r="9" spans="1:15" x14ac:dyDescent="0.3">
      <c r="A9" s="3" t="s">
        <v>15</v>
      </c>
      <c r="B9" s="4">
        <v>931749.46</v>
      </c>
      <c r="C9" s="4">
        <v>940675.06</v>
      </c>
      <c r="D9" s="4">
        <v>864300.79</v>
      </c>
      <c r="E9" s="4">
        <v>886439.25</v>
      </c>
      <c r="F9" s="4">
        <v>764952.52</v>
      </c>
      <c r="G9" s="4">
        <v>906982.29</v>
      </c>
      <c r="H9" s="4">
        <v>752813.91</v>
      </c>
      <c r="I9" s="4">
        <v>905260.96</v>
      </c>
      <c r="J9" s="4">
        <v>1014974.11</v>
      </c>
      <c r="K9" s="4">
        <v>882188.57</v>
      </c>
      <c r="L9" s="4">
        <v>907198.28</v>
      </c>
      <c r="M9" s="4">
        <v>925403.73</v>
      </c>
      <c r="O9" s="4">
        <f t="shared" si="0"/>
        <v>10682938.93</v>
      </c>
    </row>
    <row r="10" spans="1:15" x14ac:dyDescent="0.3">
      <c r="A10" s="3" t="s">
        <v>16</v>
      </c>
      <c r="B10" s="4">
        <v>766352.44</v>
      </c>
      <c r="C10" s="4">
        <v>723251.76</v>
      </c>
      <c r="D10" s="4">
        <v>789076.23</v>
      </c>
      <c r="E10" s="4">
        <v>758036.04</v>
      </c>
      <c r="F10" s="4">
        <v>681628.21</v>
      </c>
      <c r="G10" s="4">
        <v>770280.85</v>
      </c>
      <c r="H10" s="4">
        <v>655892.09</v>
      </c>
      <c r="I10" s="4">
        <v>733502.33</v>
      </c>
      <c r="J10" s="4">
        <v>769260.34</v>
      </c>
      <c r="K10" s="4">
        <v>713977.58</v>
      </c>
      <c r="L10" s="4">
        <v>715547.96</v>
      </c>
      <c r="M10" s="4">
        <v>720653.73</v>
      </c>
      <c r="O10" s="4">
        <f t="shared" si="0"/>
        <v>8797459.5599999987</v>
      </c>
    </row>
    <row r="11" spans="1:15" x14ac:dyDescent="0.3">
      <c r="A11" s="3" t="s">
        <v>17</v>
      </c>
      <c r="B11" s="4">
        <v>586503.31999999995</v>
      </c>
      <c r="C11" s="4">
        <v>506549.29</v>
      </c>
      <c r="D11" s="4">
        <v>487968.35</v>
      </c>
      <c r="E11" s="4">
        <v>480908.56</v>
      </c>
      <c r="F11" s="4">
        <v>434584.01</v>
      </c>
      <c r="G11" s="4">
        <v>507345.24</v>
      </c>
      <c r="H11" s="4">
        <v>433432.31</v>
      </c>
      <c r="I11" s="4">
        <v>492043.71</v>
      </c>
      <c r="J11" s="4">
        <v>549544.21</v>
      </c>
      <c r="K11" s="4">
        <v>472271.07</v>
      </c>
      <c r="L11" s="4">
        <v>417156.19</v>
      </c>
      <c r="M11" s="4">
        <v>479603.16</v>
      </c>
      <c r="O11" s="4">
        <f t="shared" si="0"/>
        <v>5847909.4200000009</v>
      </c>
    </row>
    <row r="12" spans="1:15" x14ac:dyDescent="0.3">
      <c r="A12" s="3" t="s">
        <v>18</v>
      </c>
      <c r="B12" s="4">
        <v>299682.52</v>
      </c>
      <c r="C12" s="4">
        <v>230897.1</v>
      </c>
      <c r="D12" s="4">
        <v>223100.06</v>
      </c>
      <c r="E12" s="4">
        <v>210410.2</v>
      </c>
      <c r="F12" s="4">
        <v>233435.14</v>
      </c>
      <c r="G12" s="4">
        <v>301415.75</v>
      </c>
      <c r="H12" s="4">
        <v>166055.21</v>
      </c>
      <c r="I12" s="4">
        <v>253037.26</v>
      </c>
      <c r="J12" s="4">
        <v>248455.73</v>
      </c>
      <c r="K12" s="4">
        <v>307355.56</v>
      </c>
      <c r="L12" s="4">
        <v>288914.82</v>
      </c>
      <c r="M12" s="4">
        <v>261790.62</v>
      </c>
      <c r="O12" s="4">
        <f t="shared" si="0"/>
        <v>3024549.97</v>
      </c>
    </row>
    <row r="13" spans="1:15" x14ac:dyDescent="0.3">
      <c r="A13" s="3" t="s">
        <v>19</v>
      </c>
      <c r="B13" s="4">
        <v>2595131.8199999998</v>
      </c>
      <c r="C13" s="4">
        <v>2417198.16</v>
      </c>
      <c r="D13" s="4">
        <v>2403564.41</v>
      </c>
      <c r="E13" s="4">
        <v>2403003.91</v>
      </c>
      <c r="F13" s="4">
        <v>2728645.2</v>
      </c>
      <c r="G13" s="4">
        <v>2902356.42</v>
      </c>
      <c r="H13" s="4">
        <v>1983826.34</v>
      </c>
      <c r="I13" s="4">
        <v>2375439.73</v>
      </c>
      <c r="J13" s="4">
        <v>2447957.29</v>
      </c>
      <c r="K13" s="4">
        <v>2803869.31</v>
      </c>
      <c r="L13" s="4">
        <v>2589974.27</v>
      </c>
      <c r="M13" s="4">
        <v>2691778.23</v>
      </c>
      <c r="O13" s="4">
        <f t="shared" si="0"/>
        <v>30342745.09</v>
      </c>
    </row>
    <row r="14" spans="1:15" x14ac:dyDescent="0.3">
      <c r="A14" s="3" t="s">
        <v>20</v>
      </c>
      <c r="B14" s="4">
        <v>71802.86</v>
      </c>
      <c r="C14" s="4">
        <v>67634.259999999995</v>
      </c>
      <c r="D14" s="4">
        <v>55963.79</v>
      </c>
      <c r="E14" s="4">
        <v>60092.2</v>
      </c>
      <c r="F14" s="4">
        <v>61105.87</v>
      </c>
      <c r="G14" s="4">
        <v>98566.65</v>
      </c>
      <c r="H14" s="4">
        <v>23025.56</v>
      </c>
      <c r="I14" s="4">
        <v>55173.599999999999</v>
      </c>
      <c r="J14" s="4">
        <v>106472.31</v>
      </c>
      <c r="K14" s="4">
        <v>74756.399999999994</v>
      </c>
      <c r="L14" s="4">
        <v>89880.7</v>
      </c>
      <c r="M14" s="4">
        <v>93086.56</v>
      </c>
      <c r="O14" s="4">
        <f t="shared" si="0"/>
        <v>857560.76</v>
      </c>
    </row>
    <row r="15" spans="1:15" x14ac:dyDescent="0.3">
      <c r="A15" s="3" t="s">
        <v>21</v>
      </c>
      <c r="B15" s="4">
        <v>1173179.7</v>
      </c>
      <c r="C15" s="4">
        <v>969081.64</v>
      </c>
      <c r="D15" s="4">
        <v>981913.82</v>
      </c>
      <c r="E15" s="4">
        <v>830582.86</v>
      </c>
      <c r="F15" s="4">
        <v>822307.74</v>
      </c>
      <c r="G15" s="4">
        <v>976371.61</v>
      </c>
      <c r="H15" s="4">
        <v>779280.45</v>
      </c>
      <c r="I15" s="4">
        <v>994529.8</v>
      </c>
      <c r="J15" s="4">
        <v>1242987.81</v>
      </c>
      <c r="K15" s="4">
        <v>1069769.56</v>
      </c>
      <c r="L15" s="4">
        <v>1171065.3</v>
      </c>
      <c r="M15" s="4">
        <v>1083528.33</v>
      </c>
      <c r="O15" s="4">
        <f t="shared" si="0"/>
        <v>12094598.620000001</v>
      </c>
    </row>
    <row r="16" spans="1:15" x14ac:dyDescent="0.3">
      <c r="A16" s="3" t="s">
        <v>22</v>
      </c>
      <c r="B16" s="4">
        <v>30740.12</v>
      </c>
      <c r="C16" s="4">
        <v>38447.42</v>
      </c>
      <c r="D16" s="4">
        <v>42637.73</v>
      </c>
      <c r="E16" s="4">
        <v>40548.269999999997</v>
      </c>
      <c r="F16" s="4">
        <v>43390.17</v>
      </c>
      <c r="G16" s="4">
        <v>41854.03</v>
      </c>
      <c r="H16" s="4">
        <v>36740.11</v>
      </c>
      <c r="I16" s="4">
        <v>45189.04</v>
      </c>
      <c r="J16" s="4">
        <v>45288.89</v>
      </c>
      <c r="K16" s="4">
        <v>48807.39</v>
      </c>
      <c r="L16" s="4">
        <v>42745.35</v>
      </c>
      <c r="M16" s="4">
        <v>39969.980000000003</v>
      </c>
      <c r="O16" s="4">
        <f t="shared" si="0"/>
        <v>496358.49999999994</v>
      </c>
    </row>
    <row r="17" spans="1:15" x14ac:dyDescent="0.3">
      <c r="A17" s="3" t="s">
        <v>23</v>
      </c>
      <c r="B17" s="4">
        <v>183.8</v>
      </c>
      <c r="C17" s="4">
        <v>139.63999999999999</v>
      </c>
      <c r="D17" s="4">
        <v>139.66</v>
      </c>
      <c r="E17" s="4">
        <v>151.72</v>
      </c>
      <c r="F17" s="4">
        <v>169.84</v>
      </c>
      <c r="G17" s="4">
        <v>130.31</v>
      </c>
      <c r="H17" s="4">
        <v>134.69999999999999</v>
      </c>
      <c r="I17" s="4">
        <v>136.69</v>
      </c>
      <c r="J17" s="4">
        <v>215.47</v>
      </c>
      <c r="K17" s="4">
        <v>385.07</v>
      </c>
      <c r="L17" s="4">
        <v>84.75</v>
      </c>
      <c r="M17" s="4">
        <v>90.04</v>
      </c>
      <c r="O17" s="4">
        <f t="shared" si="0"/>
        <v>1961.69</v>
      </c>
    </row>
    <row r="18" spans="1:15" x14ac:dyDescent="0.3">
      <c r="A18" s="3" t="s">
        <v>24</v>
      </c>
      <c r="B18" s="4">
        <v>663.59</v>
      </c>
      <c r="C18" s="4">
        <v>2449.15</v>
      </c>
      <c r="D18" s="4">
        <v>234.6</v>
      </c>
      <c r="E18" s="4">
        <v>215.4</v>
      </c>
      <c r="F18" s="4">
        <v>260.42</v>
      </c>
      <c r="G18" s="4">
        <v>814.53</v>
      </c>
      <c r="H18" s="4">
        <v>32.840000000000003</v>
      </c>
      <c r="I18" s="4">
        <v>32.840000000000003</v>
      </c>
      <c r="J18" s="4">
        <v>648.85</v>
      </c>
      <c r="K18" s="4">
        <v>687.35</v>
      </c>
      <c r="L18" s="4">
        <v>666.42</v>
      </c>
      <c r="M18" s="4">
        <v>641.5</v>
      </c>
      <c r="O18" s="4">
        <f t="shared" si="0"/>
        <v>7347.4900000000016</v>
      </c>
    </row>
    <row r="19" spans="1:15" x14ac:dyDescent="0.3">
      <c r="A19" s="3" t="s">
        <v>25</v>
      </c>
      <c r="B19" s="4">
        <v>195335.98</v>
      </c>
      <c r="C19" s="4">
        <v>297670.24</v>
      </c>
      <c r="D19" s="4">
        <v>218907.12</v>
      </c>
      <c r="E19" s="4">
        <v>339818.84</v>
      </c>
      <c r="F19" s="4">
        <v>40814.01</v>
      </c>
      <c r="G19" s="4">
        <v>383055.28</v>
      </c>
      <c r="H19" s="4">
        <v>70698.95</v>
      </c>
      <c r="I19" s="4">
        <v>229048.34</v>
      </c>
      <c r="J19" s="4">
        <v>249937.05</v>
      </c>
      <c r="K19" s="4">
        <v>245332.26</v>
      </c>
      <c r="L19" s="4">
        <v>251251.88</v>
      </c>
      <c r="M19" s="4">
        <v>254479.58</v>
      </c>
      <c r="O19" s="4">
        <f t="shared" si="0"/>
        <v>2776349.5300000003</v>
      </c>
    </row>
    <row r="20" spans="1:15" x14ac:dyDescent="0.3">
      <c r="A20" s="3" t="s">
        <v>26</v>
      </c>
      <c r="B20" s="4">
        <v>6447622.2400000002</v>
      </c>
      <c r="C20" s="4">
        <v>3468436.81</v>
      </c>
      <c r="D20" s="4">
        <v>2578838.29</v>
      </c>
      <c r="E20" s="4">
        <v>2278831.2400000002</v>
      </c>
      <c r="F20" s="4">
        <v>2277706.87</v>
      </c>
      <c r="G20" s="4">
        <v>3634666.91</v>
      </c>
      <c r="H20" s="4">
        <v>1527224.43</v>
      </c>
      <c r="I20" s="4">
        <v>1915395.19</v>
      </c>
      <c r="J20" s="4">
        <v>2523975.87</v>
      </c>
      <c r="K20" s="4">
        <v>2935021.85</v>
      </c>
      <c r="L20" s="4">
        <v>3602951.6</v>
      </c>
      <c r="M20" s="4">
        <v>2902122.18</v>
      </c>
      <c r="O20" s="4">
        <f t="shared" si="0"/>
        <v>36092793.480000004</v>
      </c>
    </row>
    <row r="21" spans="1:15" x14ac:dyDescent="0.3">
      <c r="A21" s="3" t="s">
        <v>27</v>
      </c>
      <c r="B21" s="5">
        <f>SUM(B7:B20)</f>
        <v>52827882.289999999</v>
      </c>
      <c r="C21" s="5">
        <f t="shared" ref="C21:M21" si="1">SUM(C7:C20)</f>
        <v>46545708.130000003</v>
      </c>
      <c r="D21" s="5">
        <f t="shared" si="1"/>
        <v>47111543.729999989</v>
      </c>
      <c r="E21" s="5">
        <f t="shared" si="1"/>
        <v>46582414.230000012</v>
      </c>
      <c r="F21" s="5">
        <f t="shared" si="1"/>
        <v>44285296.150000006</v>
      </c>
      <c r="G21" s="5">
        <f t="shared" si="1"/>
        <v>53471391.050000012</v>
      </c>
      <c r="H21" s="5">
        <f t="shared" si="1"/>
        <v>37300598.820000015</v>
      </c>
      <c r="I21" s="5">
        <f t="shared" si="1"/>
        <v>44485797.75999999</v>
      </c>
      <c r="J21" s="5">
        <f t="shared" si="1"/>
        <v>48828600.640000001</v>
      </c>
      <c r="K21" s="5">
        <f t="shared" si="1"/>
        <v>47431627.700000003</v>
      </c>
      <c r="L21" s="5">
        <f t="shared" si="1"/>
        <v>47567035.970000006</v>
      </c>
      <c r="M21" s="5">
        <f t="shared" si="1"/>
        <v>46847979.069999985</v>
      </c>
      <c r="O21" s="5">
        <f>SUM(O7:O20)</f>
        <v>563285875.53999996</v>
      </c>
    </row>
    <row r="25" spans="1:15" x14ac:dyDescent="0.3">
      <c r="A25" t="s">
        <v>185</v>
      </c>
    </row>
    <row r="26" spans="1:15" ht="31.2" x14ac:dyDescent="0.3">
      <c r="A26" s="1" t="s">
        <v>0</v>
      </c>
      <c r="B26" s="2" t="s">
        <v>1</v>
      </c>
      <c r="C26" t="s">
        <v>2</v>
      </c>
      <c r="D26" t="s">
        <v>3</v>
      </c>
      <c r="E26" t="s">
        <v>4</v>
      </c>
      <c r="F26" s="2" t="s">
        <v>5</v>
      </c>
      <c r="G26" t="s">
        <v>6</v>
      </c>
      <c r="H26" t="s">
        <v>7</v>
      </c>
      <c r="I26" t="s">
        <v>8</v>
      </c>
      <c r="J26" s="2" t="s">
        <v>9</v>
      </c>
      <c r="K26" t="s">
        <v>10</v>
      </c>
      <c r="L26" t="s">
        <v>11</v>
      </c>
      <c r="M26" t="s">
        <v>12</v>
      </c>
      <c r="O26" t="s">
        <v>13</v>
      </c>
    </row>
    <row r="27" spans="1:15" x14ac:dyDescent="0.3">
      <c r="A27" s="3">
        <v>4</v>
      </c>
      <c r="B27" s="4">
        <v>36482701.82</v>
      </c>
      <c r="C27" s="4">
        <v>34279923.090000004</v>
      </c>
      <c r="D27" s="4">
        <v>35517834.789999999</v>
      </c>
      <c r="E27" s="4">
        <v>35053119.689999998</v>
      </c>
      <c r="F27" s="4">
        <v>32837689.5</v>
      </c>
      <c r="G27" s="4">
        <v>39556355.770000003</v>
      </c>
      <c r="H27" s="4">
        <v>28270775.140000001</v>
      </c>
      <c r="I27" s="4">
        <v>33082292.149999999</v>
      </c>
      <c r="J27" s="4">
        <v>36327968.689999998</v>
      </c>
      <c r="K27" s="4">
        <v>34430460.719999999</v>
      </c>
      <c r="L27" s="4">
        <v>34379174.609999999</v>
      </c>
      <c r="M27" s="4">
        <v>34270286.909999996</v>
      </c>
      <c r="O27" s="4">
        <f>SUM(B27:M27)</f>
        <v>414488582.88</v>
      </c>
    </row>
    <row r="28" spans="1:15" x14ac:dyDescent="0.3">
      <c r="A28" s="3" t="s">
        <v>14</v>
      </c>
      <c r="B28" s="4">
        <v>975393.49</v>
      </c>
      <c r="C28" s="4">
        <v>904613.41</v>
      </c>
      <c r="D28" s="4">
        <v>924371.67</v>
      </c>
      <c r="E28" s="4">
        <v>930605.94</v>
      </c>
      <c r="F28" s="4">
        <v>969981.98</v>
      </c>
      <c r="G28" s="4">
        <v>993192.54</v>
      </c>
      <c r="H28" s="4">
        <v>823555</v>
      </c>
      <c r="I28" s="4">
        <v>916107.59</v>
      </c>
      <c r="J28" s="4">
        <v>968850.28</v>
      </c>
      <c r="K28" s="4">
        <v>998837.18</v>
      </c>
      <c r="L28" s="4">
        <v>917774.15</v>
      </c>
      <c r="M28" s="4">
        <v>950350.1</v>
      </c>
      <c r="O28" s="4">
        <f t="shared" ref="O28:O40" si="2">SUM(B28:M28)</f>
        <v>11273633.33</v>
      </c>
    </row>
    <row r="29" spans="1:15" x14ac:dyDescent="0.3">
      <c r="A29" s="3" t="s">
        <v>15</v>
      </c>
      <c r="B29" s="4">
        <v>921436.88</v>
      </c>
      <c r="C29" s="4">
        <v>935771.05</v>
      </c>
      <c r="D29" s="4">
        <v>897211.68</v>
      </c>
      <c r="E29" s="4">
        <v>886836.95</v>
      </c>
      <c r="F29" s="4">
        <v>750363.71</v>
      </c>
      <c r="G29" s="4">
        <v>914125.1</v>
      </c>
      <c r="H29" s="4">
        <v>746876.52</v>
      </c>
      <c r="I29" s="4">
        <v>902169.29</v>
      </c>
      <c r="J29" s="4">
        <v>997785.82</v>
      </c>
      <c r="K29" s="4">
        <v>881665.76</v>
      </c>
      <c r="L29" s="4">
        <v>900061.62</v>
      </c>
      <c r="M29" s="4">
        <v>921730.97</v>
      </c>
      <c r="O29" s="4">
        <f t="shared" si="2"/>
        <v>10656035.350000001</v>
      </c>
    </row>
    <row r="30" spans="1:15" x14ac:dyDescent="0.3">
      <c r="A30" s="3" t="s">
        <v>16</v>
      </c>
      <c r="B30" s="4">
        <v>727675.82</v>
      </c>
      <c r="C30" s="4">
        <v>696568.29</v>
      </c>
      <c r="D30" s="4">
        <v>735822.29</v>
      </c>
      <c r="E30" s="4">
        <v>710713.45</v>
      </c>
      <c r="F30" s="4">
        <v>656598.26</v>
      </c>
      <c r="G30" s="4">
        <v>717499.74</v>
      </c>
      <c r="H30" s="4">
        <v>628564.47999999998</v>
      </c>
      <c r="I30" s="4">
        <v>697636.75</v>
      </c>
      <c r="J30" s="4">
        <v>727887.56</v>
      </c>
      <c r="K30" s="4">
        <v>677271.98</v>
      </c>
      <c r="L30" s="4">
        <v>688746.06</v>
      </c>
      <c r="M30" s="4">
        <v>690483.63</v>
      </c>
      <c r="O30" s="4">
        <f t="shared" si="2"/>
        <v>8355468.3100000015</v>
      </c>
    </row>
    <row r="31" spans="1:15" x14ac:dyDescent="0.3">
      <c r="A31" s="3" t="s">
        <v>17</v>
      </c>
      <c r="B31" s="4">
        <v>584386.38</v>
      </c>
      <c r="C31" s="4">
        <v>505898.14</v>
      </c>
      <c r="D31" s="4">
        <v>481744.3</v>
      </c>
      <c r="E31" s="4">
        <v>479911.44</v>
      </c>
      <c r="F31" s="4">
        <v>431832.06</v>
      </c>
      <c r="G31" s="4">
        <v>509541.34</v>
      </c>
      <c r="H31" s="4">
        <v>432479.86</v>
      </c>
      <c r="I31" s="4">
        <v>509528.54</v>
      </c>
      <c r="J31" s="4">
        <v>519296.29</v>
      </c>
      <c r="K31" s="4">
        <v>508920.03</v>
      </c>
      <c r="L31" s="4">
        <v>433675.97</v>
      </c>
      <c r="M31" s="4">
        <v>512159.54</v>
      </c>
      <c r="O31" s="4">
        <f t="shared" si="2"/>
        <v>5909373.8899999997</v>
      </c>
    </row>
    <row r="32" spans="1:15" x14ac:dyDescent="0.3">
      <c r="A32" s="3" t="s">
        <v>18</v>
      </c>
      <c r="B32" s="4">
        <v>226548.15</v>
      </c>
      <c r="C32" s="4">
        <v>184470.26</v>
      </c>
      <c r="D32" s="4">
        <v>176551.42</v>
      </c>
      <c r="E32" s="4">
        <v>165183.42000000001</v>
      </c>
      <c r="F32" s="4">
        <v>178932.72</v>
      </c>
      <c r="G32" s="4">
        <v>276237.46999999997</v>
      </c>
      <c r="H32" s="4">
        <v>126428.51</v>
      </c>
      <c r="I32" s="4">
        <v>215198.96</v>
      </c>
      <c r="J32" s="4">
        <v>215181.37</v>
      </c>
      <c r="K32" s="4">
        <v>273047.09999999998</v>
      </c>
      <c r="L32" s="4">
        <v>257167.25</v>
      </c>
      <c r="M32" s="4">
        <v>252132.92</v>
      </c>
      <c r="O32" s="4">
        <f t="shared" si="2"/>
        <v>2547079.5499999998</v>
      </c>
    </row>
    <row r="33" spans="1:15" x14ac:dyDescent="0.3">
      <c r="A33" s="3" t="s">
        <v>19</v>
      </c>
      <c r="B33" s="4">
        <v>2549581.46</v>
      </c>
      <c r="C33" s="4">
        <v>2427016.42</v>
      </c>
      <c r="D33" s="4">
        <v>2412596.11</v>
      </c>
      <c r="E33" s="4">
        <v>2428354.88</v>
      </c>
      <c r="F33" s="4">
        <v>2607387.46</v>
      </c>
      <c r="G33" s="4">
        <v>2964474.96</v>
      </c>
      <c r="H33" s="4">
        <v>1831764.38</v>
      </c>
      <c r="I33" s="4">
        <v>2354564.5</v>
      </c>
      <c r="J33" s="4">
        <v>2497214.5099999998</v>
      </c>
      <c r="K33" s="4">
        <v>2785134.98</v>
      </c>
      <c r="L33" s="4">
        <v>2604216.7000000002</v>
      </c>
      <c r="M33" s="4">
        <v>2628936.0099999998</v>
      </c>
      <c r="O33" s="4">
        <f t="shared" si="2"/>
        <v>30091242.369999997</v>
      </c>
    </row>
    <row r="34" spans="1:15" x14ac:dyDescent="0.3">
      <c r="A34" s="3" t="s">
        <v>20</v>
      </c>
      <c r="B34" s="4">
        <v>52606.77</v>
      </c>
      <c r="C34" s="4">
        <v>52835.9</v>
      </c>
      <c r="D34" s="4">
        <v>50736.91</v>
      </c>
      <c r="E34" s="4">
        <v>45689.94</v>
      </c>
      <c r="F34" s="4">
        <v>51452.04</v>
      </c>
      <c r="G34" s="4">
        <v>67224.38</v>
      </c>
      <c r="H34" s="4">
        <v>75407.710000000006</v>
      </c>
      <c r="I34" s="4">
        <v>45732.86</v>
      </c>
      <c r="J34" s="4">
        <v>93361.29</v>
      </c>
      <c r="K34" s="4">
        <v>57360.53</v>
      </c>
      <c r="L34" s="4">
        <v>63547.55</v>
      </c>
      <c r="M34" s="4">
        <v>79851.64</v>
      </c>
      <c r="O34" s="4">
        <f t="shared" si="2"/>
        <v>735807.52000000014</v>
      </c>
    </row>
    <row r="35" spans="1:15" x14ac:dyDescent="0.3">
      <c r="A35" s="3" t="s">
        <v>21</v>
      </c>
      <c r="B35" s="4">
        <v>1217954.57</v>
      </c>
      <c r="C35" s="4">
        <v>908663</v>
      </c>
      <c r="D35" s="4">
        <v>1002150.32</v>
      </c>
      <c r="E35" s="4">
        <v>833825.82</v>
      </c>
      <c r="F35" s="4">
        <v>827198.13</v>
      </c>
      <c r="G35" s="4">
        <v>927015.54</v>
      </c>
      <c r="H35" s="4">
        <v>806869.94</v>
      </c>
      <c r="I35" s="4">
        <v>987213.35</v>
      </c>
      <c r="J35" s="4">
        <v>1231129.48</v>
      </c>
      <c r="K35" s="4">
        <v>1054213.6000000001</v>
      </c>
      <c r="L35" s="4">
        <v>1170400.8500000001</v>
      </c>
      <c r="M35" s="4">
        <v>1107252.6299999999</v>
      </c>
      <c r="O35" s="4">
        <f t="shared" si="2"/>
        <v>12073887.23</v>
      </c>
    </row>
    <row r="36" spans="1:15" x14ac:dyDescent="0.3">
      <c r="A36" s="3" t="s">
        <v>22</v>
      </c>
      <c r="B36" s="4">
        <v>38778.730000000003</v>
      </c>
      <c r="C36" s="4">
        <v>24739.46</v>
      </c>
      <c r="D36" s="4">
        <v>28186.959999999999</v>
      </c>
      <c r="E36" s="4">
        <v>27302.82</v>
      </c>
      <c r="F36" s="4">
        <v>28824.5</v>
      </c>
      <c r="G36" s="4">
        <v>29056.28</v>
      </c>
      <c r="H36" s="4">
        <v>23722.6</v>
      </c>
      <c r="I36" s="4">
        <v>29601.08</v>
      </c>
      <c r="J36" s="4">
        <v>30386.44</v>
      </c>
      <c r="K36" s="4">
        <v>32388.83</v>
      </c>
      <c r="L36" s="4">
        <v>25498.01</v>
      </c>
      <c r="M36" s="4">
        <v>25407.3</v>
      </c>
      <c r="O36" s="4">
        <f t="shared" si="2"/>
        <v>343893.01</v>
      </c>
    </row>
    <row r="37" spans="1:15" x14ac:dyDescent="0.3">
      <c r="A37" s="3" t="s">
        <v>23</v>
      </c>
      <c r="B37" s="4">
        <v>54.73</v>
      </c>
      <c r="C37" s="4">
        <v>54.73</v>
      </c>
      <c r="D37" s="4">
        <v>48.7</v>
      </c>
      <c r="E37" s="4">
        <v>54.73</v>
      </c>
      <c r="F37" s="4">
        <v>48.7</v>
      </c>
      <c r="G37" s="4">
        <v>53.02</v>
      </c>
      <c r="H37" s="4">
        <v>54.6</v>
      </c>
      <c r="I37" s="4">
        <v>65.599999999999994</v>
      </c>
      <c r="J37" s="4">
        <v>124.38</v>
      </c>
      <c r="K37" s="4">
        <v>313.98</v>
      </c>
      <c r="L37" s="4">
        <v>13.66</v>
      </c>
      <c r="M37" s="4">
        <v>13.66</v>
      </c>
      <c r="O37" s="4">
        <f t="shared" si="2"/>
        <v>900.4899999999999</v>
      </c>
    </row>
    <row r="38" spans="1:15" x14ac:dyDescent="0.3">
      <c r="A38" s="3" t="s">
        <v>24</v>
      </c>
      <c r="B38" s="4">
        <v>663.59</v>
      </c>
      <c r="C38" s="4">
        <v>2430.6999999999998</v>
      </c>
      <c r="D38" s="4">
        <v>234.6</v>
      </c>
      <c r="E38" s="4">
        <v>233.85</v>
      </c>
      <c r="F38" s="4">
        <v>260.42</v>
      </c>
      <c r="G38" s="4">
        <v>814.53</v>
      </c>
      <c r="H38" s="4">
        <v>32.840000000000003</v>
      </c>
      <c r="I38" s="4">
        <v>32.840000000000003</v>
      </c>
      <c r="J38" s="4">
        <v>648.85</v>
      </c>
      <c r="K38" s="4">
        <v>687.35</v>
      </c>
      <c r="L38" s="4">
        <v>666.42</v>
      </c>
      <c r="M38" s="4">
        <v>641.5</v>
      </c>
      <c r="O38" s="4">
        <f t="shared" si="2"/>
        <v>7347.4900000000007</v>
      </c>
    </row>
    <row r="39" spans="1:15" x14ac:dyDescent="0.3">
      <c r="A39" s="3" t="s">
        <v>25</v>
      </c>
      <c r="B39" s="4">
        <v>191998.88</v>
      </c>
      <c r="C39" s="4">
        <v>303178.28000000003</v>
      </c>
      <c r="D39" s="4">
        <v>205188.97</v>
      </c>
      <c r="E39" s="4">
        <v>313443.65999999997</v>
      </c>
      <c r="F39" s="4">
        <v>62249.2</v>
      </c>
      <c r="G39" s="4">
        <v>361817.43</v>
      </c>
      <c r="H39" s="4">
        <v>70396.31</v>
      </c>
      <c r="I39" s="4">
        <v>213566.78</v>
      </c>
      <c r="J39" s="4">
        <v>236920.6</v>
      </c>
      <c r="K39" s="4">
        <v>237259.55</v>
      </c>
      <c r="L39" s="4">
        <v>246288.23</v>
      </c>
      <c r="M39" s="4">
        <v>242809.39</v>
      </c>
      <c r="O39" s="4">
        <f t="shared" si="2"/>
        <v>2685117.2800000003</v>
      </c>
    </row>
    <row r="40" spans="1:15" x14ac:dyDescent="0.3">
      <c r="A40" s="3" t="s">
        <v>26</v>
      </c>
      <c r="B40" s="4">
        <v>12484.07</v>
      </c>
      <c r="C40" s="4">
        <v>16201.82</v>
      </c>
      <c r="D40" s="4">
        <v>18729.97</v>
      </c>
      <c r="E40" s="4">
        <v>17516.099999999999</v>
      </c>
      <c r="F40" s="4">
        <v>18725.97</v>
      </c>
      <c r="G40" s="4">
        <v>20190.82</v>
      </c>
      <c r="H40" s="4">
        <v>17287.03</v>
      </c>
      <c r="I40" s="4">
        <v>20313.400000000001</v>
      </c>
      <c r="J40" s="4">
        <v>22219.05</v>
      </c>
      <c r="K40" s="4">
        <v>45807.53</v>
      </c>
      <c r="L40" s="4">
        <v>48343.43</v>
      </c>
      <c r="M40" s="4">
        <v>32762.560000000001</v>
      </c>
      <c r="O40" s="4">
        <f t="shared" si="2"/>
        <v>290581.75</v>
      </c>
    </row>
    <row r="41" spans="1:15" x14ac:dyDescent="0.3">
      <c r="A41" s="3" t="s">
        <v>27</v>
      </c>
      <c r="B41" s="5">
        <f>SUM(B27:B40)</f>
        <v>43982265.340000011</v>
      </c>
      <c r="C41" s="5">
        <f t="shared" ref="C41:M41" si="3">SUM(C27:C40)</f>
        <v>41242364.549999997</v>
      </c>
      <c r="D41" s="5">
        <f t="shared" si="3"/>
        <v>42451408.689999998</v>
      </c>
      <c r="E41" s="5">
        <f t="shared" si="3"/>
        <v>41892792.689999998</v>
      </c>
      <c r="F41" s="5">
        <f t="shared" si="3"/>
        <v>39421544.650000006</v>
      </c>
      <c r="G41" s="5">
        <f t="shared" si="3"/>
        <v>47337598.920000017</v>
      </c>
      <c r="H41" s="5">
        <f t="shared" si="3"/>
        <v>33854214.920000009</v>
      </c>
      <c r="I41" s="5">
        <f t="shared" si="3"/>
        <v>39974023.690000005</v>
      </c>
      <c r="J41" s="5">
        <f t="shared" si="3"/>
        <v>43868974.609999992</v>
      </c>
      <c r="K41" s="5">
        <f t="shared" si="3"/>
        <v>41983369.11999999</v>
      </c>
      <c r="L41" s="5">
        <f t="shared" si="3"/>
        <v>41735574.50999999</v>
      </c>
      <c r="M41" s="5">
        <f t="shared" si="3"/>
        <v>41714818.759999998</v>
      </c>
      <c r="O41" s="5">
        <f>SUM(O27:O40)</f>
        <v>499458950.44999999</v>
      </c>
    </row>
    <row r="45" spans="1:15" x14ac:dyDescent="0.3">
      <c r="A45" t="s">
        <v>300</v>
      </c>
    </row>
    <row r="46" spans="1:15" ht="31.2" x14ac:dyDescent="0.3">
      <c r="A46" s="1" t="s">
        <v>0</v>
      </c>
      <c r="B46" s="2" t="s">
        <v>1</v>
      </c>
      <c r="C46" t="s">
        <v>2</v>
      </c>
      <c r="D46" t="s">
        <v>3</v>
      </c>
      <c r="E46" t="s">
        <v>4</v>
      </c>
      <c r="F46" s="2" t="s">
        <v>5</v>
      </c>
      <c r="G46" t="s">
        <v>6</v>
      </c>
      <c r="H46" t="s">
        <v>7</v>
      </c>
      <c r="I46" t="s">
        <v>8</v>
      </c>
      <c r="J46" s="2" t="s">
        <v>9</v>
      </c>
      <c r="K46" t="s">
        <v>10</v>
      </c>
      <c r="L46" t="s">
        <v>11</v>
      </c>
      <c r="M46" t="s">
        <v>12</v>
      </c>
      <c r="O46" t="s">
        <v>13</v>
      </c>
    </row>
    <row r="47" spans="1:15" x14ac:dyDescent="0.3">
      <c r="A47" s="3">
        <v>4</v>
      </c>
      <c r="B47" s="4">
        <v>8610134.9199999999</v>
      </c>
      <c r="C47" s="4">
        <v>27618529.98</v>
      </c>
      <c r="D47" s="4">
        <v>31419547.25</v>
      </c>
      <c r="E47" s="4">
        <v>32197329.219999999</v>
      </c>
      <c r="F47" s="4">
        <v>30593395.969999999</v>
      </c>
      <c r="G47" s="4">
        <v>37194334.960000001</v>
      </c>
      <c r="H47" s="4">
        <v>26817891.890000001</v>
      </c>
      <c r="I47" s="4">
        <v>31377457.120000001</v>
      </c>
      <c r="J47" s="4">
        <v>34405232.979999997</v>
      </c>
      <c r="K47" s="4">
        <v>32789870.940000001</v>
      </c>
      <c r="L47" s="4">
        <v>32787042.350000001</v>
      </c>
      <c r="M47" s="4">
        <v>32381591.16</v>
      </c>
      <c r="N47" s="4"/>
      <c r="O47" s="4">
        <f>SUM(B47:M47)</f>
        <v>358192358.74000007</v>
      </c>
    </row>
    <row r="48" spans="1:15" x14ac:dyDescent="0.3">
      <c r="A48" s="3" t="s">
        <v>14</v>
      </c>
      <c r="B48" s="4">
        <v>177399.11</v>
      </c>
      <c r="C48" s="4">
        <v>901342.6</v>
      </c>
      <c r="D48" s="4">
        <v>923361.91</v>
      </c>
      <c r="E48" s="4">
        <v>929538.01</v>
      </c>
      <c r="F48" s="4">
        <v>968598.37</v>
      </c>
      <c r="G48" s="4">
        <v>992325.09</v>
      </c>
      <c r="H48" s="4">
        <v>822729.15</v>
      </c>
      <c r="I48" s="4">
        <v>914684.08</v>
      </c>
      <c r="J48" s="4">
        <v>967961.83</v>
      </c>
      <c r="K48" s="4">
        <v>995861.1</v>
      </c>
      <c r="L48" s="4">
        <v>915317.61</v>
      </c>
      <c r="M48" s="4">
        <v>949609.62</v>
      </c>
      <c r="N48" s="4"/>
      <c r="O48" s="4">
        <f t="shared" ref="O48:O60" si="4">SUM(B48:M48)</f>
        <v>10458728.479999999</v>
      </c>
    </row>
    <row r="49" spans="1:15" x14ac:dyDescent="0.3">
      <c r="A49" s="3" t="s">
        <v>15</v>
      </c>
      <c r="B49" s="4">
        <v>231726.85</v>
      </c>
      <c r="C49" s="4">
        <v>887817.76</v>
      </c>
      <c r="D49" s="4">
        <v>890012.63</v>
      </c>
      <c r="E49" s="4">
        <v>881225.62</v>
      </c>
      <c r="F49" s="4">
        <v>746786.92</v>
      </c>
      <c r="G49" s="4">
        <v>908562.83</v>
      </c>
      <c r="H49" s="4">
        <v>732351.15</v>
      </c>
      <c r="I49" s="4">
        <v>895510.34</v>
      </c>
      <c r="J49" s="4">
        <v>983918.63</v>
      </c>
      <c r="K49" s="4">
        <v>871663.14</v>
      </c>
      <c r="L49" s="4">
        <v>891645.36</v>
      </c>
      <c r="M49" s="4">
        <v>880427.22</v>
      </c>
      <c r="N49" s="4"/>
      <c r="O49" s="4">
        <f t="shared" si="4"/>
        <v>9801648.4500000011</v>
      </c>
    </row>
    <row r="50" spans="1:15" x14ac:dyDescent="0.3">
      <c r="A50" s="3" t="s">
        <v>16</v>
      </c>
      <c r="B50" s="4">
        <v>201052.31</v>
      </c>
      <c r="C50" s="4">
        <v>597106.18000000005</v>
      </c>
      <c r="D50" s="4">
        <v>669612.61</v>
      </c>
      <c r="E50" s="4">
        <v>665790.39</v>
      </c>
      <c r="F50" s="4">
        <v>624426.19999999995</v>
      </c>
      <c r="G50" s="4">
        <v>687740.53</v>
      </c>
      <c r="H50" s="4">
        <v>606915.35</v>
      </c>
      <c r="I50" s="4">
        <v>668994.37</v>
      </c>
      <c r="J50" s="4">
        <v>695941.81</v>
      </c>
      <c r="K50" s="4">
        <v>650533.77</v>
      </c>
      <c r="L50" s="4">
        <v>659712.84</v>
      </c>
      <c r="M50" s="4">
        <v>653798.76</v>
      </c>
      <c r="N50" s="4"/>
      <c r="O50" s="4">
        <f t="shared" si="4"/>
        <v>7381625.1199999992</v>
      </c>
    </row>
    <row r="51" spans="1:15" x14ac:dyDescent="0.3">
      <c r="A51" s="3" t="s">
        <v>17</v>
      </c>
      <c r="B51" s="4">
        <v>17279.37</v>
      </c>
      <c r="C51" s="4">
        <v>408949.78</v>
      </c>
      <c r="D51" s="4">
        <v>481388.45</v>
      </c>
      <c r="E51" s="4">
        <v>479515.56</v>
      </c>
      <c r="F51" s="4">
        <v>431448.19</v>
      </c>
      <c r="G51" s="4">
        <v>509100.78</v>
      </c>
      <c r="H51" s="4">
        <v>431994.85</v>
      </c>
      <c r="I51" s="4">
        <v>508993.44</v>
      </c>
      <c r="J51" s="4">
        <v>518833.21</v>
      </c>
      <c r="K51" s="4">
        <v>451710.47</v>
      </c>
      <c r="L51" s="4">
        <v>433675.97</v>
      </c>
      <c r="M51" s="4">
        <v>511940.68</v>
      </c>
      <c r="N51" s="4"/>
      <c r="O51" s="4">
        <f t="shared" si="4"/>
        <v>5184830.7499999991</v>
      </c>
    </row>
    <row r="52" spans="1:15" x14ac:dyDescent="0.3">
      <c r="A52" s="3" t="s">
        <v>18</v>
      </c>
      <c r="B52" s="4">
        <v>64698.28</v>
      </c>
      <c r="C52" s="4">
        <v>150006.54</v>
      </c>
      <c r="D52" s="4">
        <v>147777.07999999999</v>
      </c>
      <c r="E52" s="4">
        <v>137263.44</v>
      </c>
      <c r="F52" s="4">
        <v>151695.09</v>
      </c>
      <c r="G52" s="4">
        <v>236347.7</v>
      </c>
      <c r="H52" s="4">
        <v>106274.22</v>
      </c>
      <c r="I52" s="4">
        <v>173269</v>
      </c>
      <c r="J52" s="4">
        <v>170370.64</v>
      </c>
      <c r="K52" s="4">
        <v>223600.66</v>
      </c>
      <c r="L52" s="4">
        <v>209302.77</v>
      </c>
      <c r="M52" s="4">
        <v>207768.38</v>
      </c>
      <c r="N52" s="4"/>
      <c r="O52" s="4">
        <f t="shared" si="4"/>
        <v>1978373.8000000003</v>
      </c>
    </row>
    <row r="53" spans="1:15" x14ac:dyDescent="0.3">
      <c r="A53" s="3" t="s">
        <v>19</v>
      </c>
      <c r="B53" s="4">
        <v>723277.86</v>
      </c>
      <c r="C53" s="4">
        <v>2321686.5499999998</v>
      </c>
      <c r="D53" s="4">
        <v>2373373.87</v>
      </c>
      <c r="E53" s="4">
        <v>2398275.2200000002</v>
      </c>
      <c r="F53" s="4">
        <v>2581546.61</v>
      </c>
      <c r="G53" s="4">
        <v>2935510.88</v>
      </c>
      <c r="H53" s="4">
        <v>1831565.3</v>
      </c>
      <c r="I53" s="4">
        <v>2353371.69</v>
      </c>
      <c r="J53" s="4">
        <v>2451652.91</v>
      </c>
      <c r="K53" s="4">
        <v>2742657.02</v>
      </c>
      <c r="L53" s="4">
        <v>2577265.62</v>
      </c>
      <c r="M53" s="4">
        <v>2620581.7200000002</v>
      </c>
      <c r="N53" s="4"/>
      <c r="O53" s="4">
        <f t="shared" si="4"/>
        <v>27910765.25</v>
      </c>
    </row>
    <row r="54" spans="1:15" x14ac:dyDescent="0.3">
      <c r="A54" s="3" t="s">
        <v>20</v>
      </c>
      <c r="B54" s="4">
        <v>8203.7099999999991</v>
      </c>
      <c r="C54" s="4">
        <v>48932.81</v>
      </c>
      <c r="D54" s="4">
        <v>49835.29</v>
      </c>
      <c r="E54" s="4">
        <v>44782.89</v>
      </c>
      <c r="F54" s="4">
        <v>49678.21</v>
      </c>
      <c r="G54" s="4">
        <v>61772.5</v>
      </c>
      <c r="H54" s="4">
        <v>75300.78</v>
      </c>
      <c r="I54" s="4">
        <v>45602.16</v>
      </c>
      <c r="J54" s="4">
        <v>56400.46</v>
      </c>
      <c r="K54" s="4">
        <v>50942.75</v>
      </c>
      <c r="L54" s="4">
        <v>55573.52</v>
      </c>
      <c r="M54" s="4">
        <v>72000.639999999999</v>
      </c>
      <c r="N54" s="4"/>
      <c r="O54" s="4">
        <f t="shared" si="4"/>
        <v>619025.72000000009</v>
      </c>
    </row>
    <row r="55" spans="1:15" x14ac:dyDescent="0.3">
      <c r="A55" s="3" t="s">
        <v>21</v>
      </c>
      <c r="B55" s="4">
        <v>268868.43</v>
      </c>
      <c r="C55" s="4">
        <v>823927.68</v>
      </c>
      <c r="D55" s="4">
        <v>935732.83</v>
      </c>
      <c r="E55" s="4">
        <v>832343.75</v>
      </c>
      <c r="F55" s="4">
        <v>815637.79</v>
      </c>
      <c r="G55" s="4">
        <v>926174.37</v>
      </c>
      <c r="H55" s="4">
        <v>806146.76</v>
      </c>
      <c r="I55" s="4">
        <v>984423.03</v>
      </c>
      <c r="J55" s="4">
        <v>1229067.6499999999</v>
      </c>
      <c r="K55" s="4">
        <v>1051725.8500000001</v>
      </c>
      <c r="L55" s="4">
        <v>1168414.8799999999</v>
      </c>
      <c r="M55" s="4">
        <v>1102050.3899999999</v>
      </c>
      <c r="N55" s="4"/>
      <c r="O55" s="4">
        <f t="shared" si="4"/>
        <v>10944513.41</v>
      </c>
    </row>
    <row r="56" spans="1:15" x14ac:dyDescent="0.3">
      <c r="A56" s="3" t="s">
        <v>22</v>
      </c>
      <c r="B56" s="4">
        <v>4042.68</v>
      </c>
      <c r="C56" s="4">
        <v>23209.67</v>
      </c>
      <c r="D56" s="4">
        <v>27060.29</v>
      </c>
      <c r="E56" s="4">
        <v>26148.75</v>
      </c>
      <c r="F56" s="4">
        <v>27638.41</v>
      </c>
      <c r="G56" s="4">
        <v>27929.88</v>
      </c>
      <c r="H56" s="4">
        <v>22524.38</v>
      </c>
      <c r="I56" s="4">
        <v>28382.12</v>
      </c>
      <c r="J56" s="4">
        <v>29184.59</v>
      </c>
      <c r="K56" s="4">
        <v>31180.86</v>
      </c>
      <c r="L56" s="4">
        <v>24319.919999999998</v>
      </c>
      <c r="M56" s="4">
        <v>24242.1</v>
      </c>
      <c r="N56" s="4"/>
      <c r="O56" s="4">
        <f t="shared" si="4"/>
        <v>295863.64999999997</v>
      </c>
    </row>
    <row r="57" spans="1:15" x14ac:dyDescent="0.3">
      <c r="A57" s="3" t="s">
        <v>23</v>
      </c>
      <c r="B57" s="4"/>
      <c r="C57" s="4">
        <v>42.53</v>
      </c>
      <c r="D57" s="4">
        <v>36.6</v>
      </c>
      <c r="E57" s="4">
        <v>42.63</v>
      </c>
      <c r="F57" s="4">
        <v>36.6</v>
      </c>
      <c r="G57" s="4">
        <v>52.98</v>
      </c>
      <c r="H57" s="4">
        <v>54.6</v>
      </c>
      <c r="I57" s="4">
        <v>65.599999999999994</v>
      </c>
      <c r="J57" s="4">
        <v>124.38</v>
      </c>
      <c r="K57" s="4">
        <v>308.44</v>
      </c>
      <c r="L57" s="4"/>
      <c r="M57" s="4"/>
      <c r="N57" s="4"/>
      <c r="O57" s="4">
        <f t="shared" si="4"/>
        <v>764.3599999999999</v>
      </c>
    </row>
    <row r="58" spans="1:15" x14ac:dyDescent="0.3">
      <c r="A58" s="3" t="s">
        <v>24</v>
      </c>
      <c r="B58" s="4">
        <v>117.56</v>
      </c>
      <c r="C58" s="4">
        <v>2430.6999999999998</v>
      </c>
      <c r="D58" s="4">
        <v>234.6</v>
      </c>
      <c r="E58" s="4">
        <v>233.85</v>
      </c>
      <c r="F58" s="4">
        <v>260.42</v>
      </c>
      <c r="G58" s="4">
        <v>814.53</v>
      </c>
      <c r="H58" s="4">
        <v>32.840000000000003</v>
      </c>
      <c r="I58" s="4">
        <v>32.840000000000003</v>
      </c>
      <c r="J58" s="4">
        <v>648.85</v>
      </c>
      <c r="K58" s="4">
        <v>687.35</v>
      </c>
      <c r="L58" s="4">
        <v>666.42</v>
      </c>
      <c r="M58" s="4">
        <v>641.5</v>
      </c>
      <c r="N58" s="4"/>
      <c r="O58" s="4">
        <f t="shared" si="4"/>
        <v>6801.4600000000009</v>
      </c>
    </row>
    <row r="59" spans="1:15" x14ac:dyDescent="0.3">
      <c r="A59" s="3" t="s">
        <v>25</v>
      </c>
      <c r="B59" s="4">
        <v>27229.85</v>
      </c>
      <c r="C59" s="4">
        <v>167235.06</v>
      </c>
      <c r="D59" s="4">
        <v>192971.63</v>
      </c>
      <c r="E59" s="4">
        <v>301739.5</v>
      </c>
      <c r="F59" s="4">
        <v>61669.48</v>
      </c>
      <c r="G59" s="4">
        <v>347965.3</v>
      </c>
      <c r="H59" s="4">
        <v>69561.72</v>
      </c>
      <c r="I59" s="4">
        <v>208858.58</v>
      </c>
      <c r="J59" s="4">
        <v>232010.61</v>
      </c>
      <c r="K59" s="4">
        <v>232272.99</v>
      </c>
      <c r="L59" s="4">
        <v>240529.31</v>
      </c>
      <c r="M59" s="4">
        <v>235758.06</v>
      </c>
      <c r="N59" s="4"/>
      <c r="O59" s="4">
        <f t="shared" si="4"/>
        <v>2317802.09</v>
      </c>
    </row>
    <row r="60" spans="1:15" x14ac:dyDescent="0.3">
      <c r="A60" s="3" t="s">
        <v>26</v>
      </c>
      <c r="B60" s="4">
        <v>3471.48</v>
      </c>
      <c r="C60" s="4">
        <v>10745.94</v>
      </c>
      <c r="D60" s="4">
        <v>10921.34</v>
      </c>
      <c r="E60" s="4">
        <v>14445.08</v>
      </c>
      <c r="F60" s="4">
        <v>17553.490000000002</v>
      </c>
      <c r="G60" s="4">
        <v>19082.13</v>
      </c>
      <c r="H60" s="4">
        <v>17010.62</v>
      </c>
      <c r="I60" s="4">
        <v>19587.13</v>
      </c>
      <c r="J60" s="4">
        <v>20997.279999999999</v>
      </c>
      <c r="K60" s="4">
        <v>45498.34</v>
      </c>
      <c r="L60" s="4">
        <v>47500.17</v>
      </c>
      <c r="M60" s="4">
        <v>31898.04</v>
      </c>
      <c r="N60" s="4"/>
      <c r="O60" s="4">
        <f t="shared" si="4"/>
        <v>258711.04000000001</v>
      </c>
    </row>
    <row r="61" spans="1:15" x14ac:dyDescent="0.3">
      <c r="A61" s="3" t="s">
        <v>27</v>
      </c>
      <c r="B61" s="4">
        <f>SUM(B47:B60)</f>
        <v>10337502.409999998</v>
      </c>
      <c r="C61" s="4">
        <f t="shared" ref="C61:O61" si="5">SUM(C47:C60)</f>
        <v>33961963.780000009</v>
      </c>
      <c r="D61" s="4">
        <f t="shared" si="5"/>
        <v>38121866.380000003</v>
      </c>
      <c r="E61" s="4">
        <f t="shared" si="5"/>
        <v>38908673.910000004</v>
      </c>
      <c r="F61" s="4">
        <f t="shared" si="5"/>
        <v>37070371.75</v>
      </c>
      <c r="G61" s="4">
        <f t="shared" si="5"/>
        <v>44847714.460000008</v>
      </c>
      <c r="H61" s="4">
        <f t="shared" si="5"/>
        <v>32340353.610000003</v>
      </c>
      <c r="I61" s="4">
        <f t="shared" si="5"/>
        <v>38179231.499999993</v>
      </c>
      <c r="J61" s="4">
        <f t="shared" si="5"/>
        <v>41762345.830000013</v>
      </c>
      <c r="K61" s="4">
        <f t="shared" si="5"/>
        <v>40138513.680000007</v>
      </c>
      <c r="L61" s="4">
        <f t="shared" si="5"/>
        <v>40010966.740000017</v>
      </c>
      <c r="M61" s="4">
        <f t="shared" si="5"/>
        <v>39672308.270000003</v>
      </c>
      <c r="N61" s="4">
        <f t="shared" si="5"/>
        <v>0</v>
      </c>
      <c r="O61" s="4">
        <f t="shared" si="5"/>
        <v>435351812.32000011</v>
      </c>
    </row>
    <row r="62" spans="1:15" x14ac:dyDescent="0.3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x14ac:dyDescent="0.3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5" spans="1:15" x14ac:dyDescent="0.3">
      <c r="A65" t="s">
        <v>299</v>
      </c>
    </row>
    <row r="66" spans="1:15" ht="15" customHeight="1" x14ac:dyDescent="0.3">
      <c r="A66" s="1" t="s">
        <v>0</v>
      </c>
      <c r="B66" s="2" t="s">
        <v>1</v>
      </c>
      <c r="C66" t="s">
        <v>2</v>
      </c>
      <c r="D66" t="s">
        <v>3</v>
      </c>
      <c r="E66" t="s">
        <v>4</v>
      </c>
      <c r="F66" s="2" t="s">
        <v>5</v>
      </c>
      <c r="G66" t="s">
        <v>6</v>
      </c>
      <c r="H66" t="s">
        <v>7</v>
      </c>
      <c r="I66" t="s">
        <v>8</v>
      </c>
      <c r="J66" s="2" t="s">
        <v>9</v>
      </c>
      <c r="K66" t="s">
        <v>10</v>
      </c>
      <c r="L66" t="s">
        <v>11</v>
      </c>
      <c r="M66" t="s">
        <v>12</v>
      </c>
      <c r="O66" t="s">
        <v>13</v>
      </c>
    </row>
    <row r="67" spans="1:15" x14ac:dyDescent="0.3">
      <c r="A67" s="3">
        <v>4</v>
      </c>
      <c r="B67" s="4">
        <v>29631850.870000001</v>
      </c>
      <c r="C67" s="4">
        <v>30621982.739999998</v>
      </c>
      <c r="D67" s="4">
        <v>32619653.59</v>
      </c>
      <c r="E67" s="4">
        <v>32731801.609999999</v>
      </c>
      <c r="F67" s="4">
        <v>30919006.329999998</v>
      </c>
      <c r="G67" s="4">
        <v>37460665.460000001</v>
      </c>
      <c r="H67" s="4">
        <v>26978497.129999999</v>
      </c>
      <c r="I67" s="4">
        <v>31523610.079999998</v>
      </c>
      <c r="J67" s="4">
        <v>34528769.75</v>
      </c>
      <c r="K67" s="4">
        <v>32890834.18</v>
      </c>
      <c r="L67" s="4">
        <v>32865639.489999998</v>
      </c>
      <c r="M67" s="4">
        <v>32446202.579999998</v>
      </c>
      <c r="N67" s="4"/>
      <c r="O67" s="4">
        <f>SUM(B67:M67)</f>
        <v>385218513.81</v>
      </c>
    </row>
    <row r="68" spans="1:15" x14ac:dyDescent="0.3">
      <c r="A68" s="3" t="s">
        <v>14</v>
      </c>
      <c r="B68" s="4">
        <v>967441</v>
      </c>
      <c r="C68" s="4">
        <v>903504.57</v>
      </c>
      <c r="D68" s="4">
        <v>923519.47</v>
      </c>
      <c r="E68" s="4">
        <v>929659.24</v>
      </c>
      <c r="F68" s="4">
        <v>968838.23</v>
      </c>
      <c r="G68" s="4">
        <v>992400.92</v>
      </c>
      <c r="H68" s="4">
        <v>822760.01</v>
      </c>
      <c r="I68" s="4">
        <v>914706.83</v>
      </c>
      <c r="J68" s="4">
        <v>967984.58</v>
      </c>
      <c r="K68" s="4">
        <v>995870.87</v>
      </c>
      <c r="L68" s="4">
        <v>915327.38</v>
      </c>
      <c r="M68" s="4">
        <v>949617.16</v>
      </c>
      <c r="N68" s="4"/>
      <c r="O68" s="4">
        <f t="shared" ref="O68:O80" si="6">SUM(B68:M68)</f>
        <v>11251630.26</v>
      </c>
    </row>
    <row r="69" spans="1:15" x14ac:dyDescent="0.3">
      <c r="A69" s="3" t="s">
        <v>15</v>
      </c>
      <c r="B69" s="4">
        <v>872121.3</v>
      </c>
      <c r="C69" s="4">
        <v>921551.87</v>
      </c>
      <c r="D69" s="4">
        <v>892579.29</v>
      </c>
      <c r="E69" s="4">
        <v>882256.93</v>
      </c>
      <c r="F69" s="4">
        <v>747426.88</v>
      </c>
      <c r="G69" s="4">
        <v>908997.19</v>
      </c>
      <c r="H69" s="4">
        <v>732590.34</v>
      </c>
      <c r="I69" s="4">
        <v>895517.46</v>
      </c>
      <c r="J69" s="4">
        <v>983918.63</v>
      </c>
      <c r="K69" s="4">
        <v>871663.14</v>
      </c>
      <c r="L69" s="4">
        <v>892618.1</v>
      </c>
      <c r="M69" s="4">
        <v>880427.22</v>
      </c>
      <c r="N69" s="4"/>
      <c r="O69" s="4">
        <f t="shared" si="6"/>
        <v>10481668.350000001</v>
      </c>
    </row>
    <row r="70" spans="1:15" x14ac:dyDescent="0.3">
      <c r="A70" s="3" t="s">
        <v>16</v>
      </c>
      <c r="B70" s="4">
        <v>632668.55000000005</v>
      </c>
      <c r="C70" s="4">
        <v>643028.5</v>
      </c>
      <c r="D70" s="4">
        <v>690176.03</v>
      </c>
      <c r="E70" s="4">
        <v>674917.76</v>
      </c>
      <c r="F70" s="4">
        <v>629091.23</v>
      </c>
      <c r="G70" s="4">
        <v>691164.44</v>
      </c>
      <c r="H70" s="4">
        <v>608656.11</v>
      </c>
      <c r="I70" s="4">
        <v>670973.06000000006</v>
      </c>
      <c r="J70" s="4">
        <v>697579.15</v>
      </c>
      <c r="K70" s="4">
        <v>652115.13</v>
      </c>
      <c r="L70" s="4">
        <v>660927.93000000005</v>
      </c>
      <c r="M70" s="4">
        <v>654864.68000000005</v>
      </c>
      <c r="N70" s="4"/>
      <c r="O70" s="4">
        <f t="shared" si="6"/>
        <v>7906162.5699999994</v>
      </c>
    </row>
    <row r="71" spans="1:15" x14ac:dyDescent="0.3">
      <c r="A71" s="3" t="s">
        <v>17</v>
      </c>
      <c r="B71" s="4">
        <v>582902.38</v>
      </c>
      <c r="C71" s="4">
        <v>468189.15</v>
      </c>
      <c r="D71" s="4">
        <v>481388.45</v>
      </c>
      <c r="E71" s="4">
        <v>479515.56</v>
      </c>
      <c r="F71" s="4">
        <v>431448.19</v>
      </c>
      <c r="G71" s="4">
        <v>509100.78</v>
      </c>
      <c r="H71" s="4">
        <v>431994.85</v>
      </c>
      <c r="I71" s="4">
        <v>508993.44</v>
      </c>
      <c r="J71" s="4">
        <v>518833.21</v>
      </c>
      <c r="K71" s="4">
        <v>451710.47</v>
      </c>
      <c r="L71" s="4">
        <v>433675.97</v>
      </c>
      <c r="M71" s="4">
        <v>511940.68</v>
      </c>
      <c r="N71" s="4"/>
      <c r="O71" s="4">
        <f t="shared" si="6"/>
        <v>5809693.129999999</v>
      </c>
    </row>
    <row r="72" spans="1:15" x14ac:dyDescent="0.3">
      <c r="A72" s="3" t="s">
        <v>18</v>
      </c>
      <c r="B72" s="4">
        <v>186064.37</v>
      </c>
      <c r="C72" s="4">
        <v>153695.76999999999</v>
      </c>
      <c r="D72" s="4">
        <v>147856.67000000001</v>
      </c>
      <c r="E72" s="4">
        <v>137399.06</v>
      </c>
      <c r="F72" s="4">
        <v>153821.96</v>
      </c>
      <c r="G72" s="4">
        <v>237884.31</v>
      </c>
      <c r="H72" s="4">
        <v>106274.98</v>
      </c>
      <c r="I72" s="4">
        <v>173993.8</v>
      </c>
      <c r="J72" s="4">
        <v>170793.54</v>
      </c>
      <c r="K72" s="4">
        <v>228651.06</v>
      </c>
      <c r="L72" s="4">
        <v>215454.88</v>
      </c>
      <c r="M72" s="4">
        <v>210062.07</v>
      </c>
      <c r="N72" s="4"/>
      <c r="O72" s="4">
        <f t="shared" si="6"/>
        <v>2121952.4700000002</v>
      </c>
    </row>
    <row r="73" spans="1:15" x14ac:dyDescent="0.3">
      <c r="A73" s="3" t="s">
        <v>19</v>
      </c>
      <c r="B73" s="4">
        <v>2447523.6</v>
      </c>
      <c r="C73" s="4">
        <v>2368000.41</v>
      </c>
      <c r="D73" s="4">
        <v>2382114.79</v>
      </c>
      <c r="E73" s="4">
        <v>2407691.0299999998</v>
      </c>
      <c r="F73" s="4">
        <v>2581564.2599999998</v>
      </c>
      <c r="G73" s="4">
        <v>2935510.88</v>
      </c>
      <c r="H73" s="4">
        <v>1831565.3</v>
      </c>
      <c r="I73" s="4">
        <v>2353371.69</v>
      </c>
      <c r="J73" s="4">
        <v>2451652.91</v>
      </c>
      <c r="K73" s="4">
        <v>2755091.93</v>
      </c>
      <c r="L73" s="4">
        <v>2577265.62</v>
      </c>
      <c r="M73" s="4">
        <v>2620581.7200000002</v>
      </c>
      <c r="N73" s="4"/>
      <c r="O73" s="4">
        <f t="shared" si="6"/>
        <v>29711934.140000001</v>
      </c>
    </row>
    <row r="74" spans="1:15" x14ac:dyDescent="0.3">
      <c r="A74" s="3" t="s">
        <v>20</v>
      </c>
      <c r="B74" s="4">
        <v>50816.72</v>
      </c>
      <c r="C74" s="4">
        <v>49262.13</v>
      </c>
      <c r="D74" s="4">
        <v>49837.65</v>
      </c>
      <c r="E74" s="4">
        <v>44782.89</v>
      </c>
      <c r="F74" s="4">
        <v>49678.21</v>
      </c>
      <c r="G74" s="4">
        <v>61772.5</v>
      </c>
      <c r="H74" s="4">
        <v>75300.78</v>
      </c>
      <c r="I74" s="4">
        <v>45602.16</v>
      </c>
      <c r="J74" s="4">
        <v>56400.46</v>
      </c>
      <c r="K74" s="4">
        <v>50942.75</v>
      </c>
      <c r="L74" s="4">
        <v>55573.52</v>
      </c>
      <c r="M74" s="4">
        <v>72810.66</v>
      </c>
      <c r="N74" s="4"/>
      <c r="O74" s="4">
        <f t="shared" si="6"/>
        <v>662780.43000000005</v>
      </c>
    </row>
    <row r="75" spans="1:15" x14ac:dyDescent="0.3">
      <c r="A75" s="3" t="s">
        <v>21</v>
      </c>
      <c r="B75" s="4">
        <v>862580.48</v>
      </c>
      <c r="C75" s="4">
        <v>906634.75</v>
      </c>
      <c r="D75" s="4">
        <v>938556.72</v>
      </c>
      <c r="E75" s="4">
        <v>832617.99</v>
      </c>
      <c r="F75" s="4">
        <v>815644.82</v>
      </c>
      <c r="G75" s="4">
        <v>926469.78</v>
      </c>
      <c r="H75" s="4">
        <v>806215.68000000005</v>
      </c>
      <c r="I75" s="4">
        <v>984430.74</v>
      </c>
      <c r="J75" s="4">
        <v>1229075.3600000001</v>
      </c>
      <c r="K75" s="4">
        <v>1051725.8500000001</v>
      </c>
      <c r="L75" s="4">
        <v>1168414.8799999999</v>
      </c>
      <c r="M75" s="4">
        <v>1102050.3899999999</v>
      </c>
      <c r="N75" s="4"/>
      <c r="O75" s="4">
        <f t="shared" si="6"/>
        <v>11624417.440000001</v>
      </c>
    </row>
    <row r="76" spans="1:15" x14ac:dyDescent="0.3">
      <c r="A76" s="3" t="s">
        <v>22</v>
      </c>
      <c r="B76" s="4">
        <v>30373.15</v>
      </c>
      <c r="C76" s="4">
        <v>23596.07</v>
      </c>
      <c r="D76" s="4">
        <v>27060.29</v>
      </c>
      <c r="E76" s="4">
        <v>26148.75</v>
      </c>
      <c r="F76" s="4">
        <v>27638.41</v>
      </c>
      <c r="G76" s="4">
        <v>27929.88</v>
      </c>
      <c r="H76" s="4">
        <v>22524.38</v>
      </c>
      <c r="I76" s="4">
        <v>28382.12</v>
      </c>
      <c r="J76" s="4">
        <v>29184.59</v>
      </c>
      <c r="K76" s="4">
        <v>31180.86</v>
      </c>
      <c r="L76" s="4">
        <v>24319.919999999998</v>
      </c>
      <c r="M76" s="4">
        <v>24242.1</v>
      </c>
      <c r="N76" s="4"/>
      <c r="O76" s="4">
        <f t="shared" si="6"/>
        <v>322580.51999999996</v>
      </c>
    </row>
    <row r="77" spans="1:15" x14ac:dyDescent="0.3">
      <c r="A77" s="3" t="s">
        <v>23</v>
      </c>
      <c r="B77" s="4">
        <v>42.63</v>
      </c>
      <c r="C77" s="4">
        <v>42.63</v>
      </c>
      <c r="D77" s="4">
        <v>36.6</v>
      </c>
      <c r="E77" s="4">
        <v>42.63</v>
      </c>
      <c r="F77" s="4">
        <v>36.6</v>
      </c>
      <c r="G77" s="4">
        <v>52.98</v>
      </c>
      <c r="H77" s="4">
        <v>54.6</v>
      </c>
      <c r="I77" s="4">
        <v>65.599999999999994</v>
      </c>
      <c r="J77" s="4">
        <v>124.38</v>
      </c>
      <c r="K77" s="4">
        <v>308.44</v>
      </c>
      <c r="L77" s="4"/>
      <c r="M77" s="4"/>
      <c r="N77" s="4"/>
      <c r="O77" s="4">
        <f t="shared" si="6"/>
        <v>807.08999999999992</v>
      </c>
    </row>
    <row r="78" spans="1:15" x14ac:dyDescent="0.3">
      <c r="A78" s="3" t="s">
        <v>24</v>
      </c>
      <c r="B78" s="4">
        <v>663.59</v>
      </c>
      <c r="C78" s="4">
        <v>2430.6999999999998</v>
      </c>
      <c r="D78" s="4">
        <v>234.6</v>
      </c>
      <c r="E78" s="4">
        <v>233.85</v>
      </c>
      <c r="F78" s="4">
        <v>260.42</v>
      </c>
      <c r="G78" s="4">
        <v>814.53</v>
      </c>
      <c r="H78" s="4">
        <v>32.840000000000003</v>
      </c>
      <c r="I78" s="4">
        <v>32.840000000000003</v>
      </c>
      <c r="J78" s="4">
        <v>648.85</v>
      </c>
      <c r="K78" s="4">
        <v>687.35</v>
      </c>
      <c r="L78" s="4">
        <v>666.42</v>
      </c>
      <c r="M78" s="4">
        <v>641.5</v>
      </c>
      <c r="N78" s="4"/>
      <c r="O78" s="4">
        <f t="shared" si="6"/>
        <v>7347.4900000000007</v>
      </c>
    </row>
    <row r="79" spans="1:15" x14ac:dyDescent="0.3">
      <c r="A79" s="3" t="s">
        <v>25</v>
      </c>
      <c r="B79" s="4">
        <v>154802.07</v>
      </c>
      <c r="C79" s="4">
        <v>287024.28000000003</v>
      </c>
      <c r="D79" s="4">
        <v>195950.72</v>
      </c>
      <c r="E79" s="4">
        <v>303574.61</v>
      </c>
      <c r="F79" s="4">
        <v>61787.37</v>
      </c>
      <c r="G79" s="4">
        <v>348585.91</v>
      </c>
      <c r="H79" s="4">
        <v>69829.100000000006</v>
      </c>
      <c r="I79" s="4">
        <v>209147.5</v>
      </c>
      <c r="J79" s="4">
        <v>232235.17</v>
      </c>
      <c r="K79" s="4">
        <v>232430.62</v>
      </c>
      <c r="L79" s="4">
        <v>240696.74</v>
      </c>
      <c r="M79" s="4">
        <v>235998.85</v>
      </c>
      <c r="N79" s="4"/>
      <c r="O79" s="4">
        <f t="shared" si="6"/>
        <v>2572062.94</v>
      </c>
    </row>
    <row r="80" spans="1:15" x14ac:dyDescent="0.3">
      <c r="A80" s="3" t="s">
        <v>26</v>
      </c>
      <c r="B80" s="4">
        <v>12415.62</v>
      </c>
      <c r="C80" s="4">
        <v>14235.54</v>
      </c>
      <c r="D80" s="4">
        <v>14635.02</v>
      </c>
      <c r="E80" s="4">
        <v>15261.33</v>
      </c>
      <c r="F80" s="4">
        <v>17686.22</v>
      </c>
      <c r="G80" s="4">
        <v>20034.18</v>
      </c>
      <c r="H80" s="4">
        <v>17173</v>
      </c>
      <c r="I80" s="4">
        <v>20188.490000000002</v>
      </c>
      <c r="J80" s="4">
        <v>22019.48</v>
      </c>
      <c r="K80" s="4">
        <v>45682.74</v>
      </c>
      <c r="L80" s="4">
        <v>48071.59</v>
      </c>
      <c r="M80" s="4">
        <v>32412.52</v>
      </c>
      <c r="N80" s="4"/>
      <c r="O80" s="4">
        <f t="shared" si="6"/>
        <v>279815.73</v>
      </c>
    </row>
    <row r="81" spans="1:15" x14ac:dyDescent="0.3">
      <c r="A81" s="3" t="s">
        <v>27</v>
      </c>
      <c r="B81" s="4">
        <f>SUM(B67:B80)</f>
        <v>36432266.329999998</v>
      </c>
      <c r="C81" s="4">
        <f t="shared" ref="C81:M81" si="7">SUM(C67:C80)</f>
        <v>37363179.110000014</v>
      </c>
      <c r="D81" s="4">
        <f t="shared" si="7"/>
        <v>39363599.890000008</v>
      </c>
      <c r="E81" s="4">
        <f t="shared" si="7"/>
        <v>39465903.24000001</v>
      </c>
      <c r="F81" s="4">
        <f t="shared" si="7"/>
        <v>37403929.129999995</v>
      </c>
      <c r="G81" s="4">
        <f t="shared" si="7"/>
        <v>45121383.740000002</v>
      </c>
      <c r="H81" s="4">
        <f t="shared" si="7"/>
        <v>32503469.100000005</v>
      </c>
      <c r="I81" s="4">
        <f t="shared" si="7"/>
        <v>38329015.809999995</v>
      </c>
      <c r="J81" s="4">
        <f t="shared" si="7"/>
        <v>41889220.060000002</v>
      </c>
      <c r="K81" s="4">
        <f t="shared" si="7"/>
        <v>40258895.390000001</v>
      </c>
      <c r="L81" s="4">
        <f t="shared" si="7"/>
        <v>40098652.440000013</v>
      </c>
      <c r="M81" s="4">
        <f t="shared" si="7"/>
        <v>39741852.130000003</v>
      </c>
      <c r="N81" s="4">
        <f t="shared" ref="N81" si="8">SUM(N67:N80)</f>
        <v>0</v>
      </c>
      <c r="O81" s="4">
        <f t="shared" ref="O81" si="9">SUM(O67:O80)</f>
        <v>467971366.37</v>
      </c>
    </row>
    <row r="83" spans="1:15" ht="6" customHeight="1" x14ac:dyDescent="0.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6" spans="1:15" x14ac:dyDescent="0.3">
      <c r="A86" t="s">
        <v>308</v>
      </c>
    </row>
    <row r="87" spans="1:15" ht="31.2" x14ac:dyDescent="0.3">
      <c r="A87" s="1" t="s">
        <v>0</v>
      </c>
      <c r="B87" s="2" t="s">
        <v>1</v>
      </c>
      <c r="C87" t="s">
        <v>2</v>
      </c>
      <c r="D87" t="s">
        <v>3</v>
      </c>
      <c r="E87" t="s">
        <v>4</v>
      </c>
      <c r="F87" s="2" t="s">
        <v>5</v>
      </c>
      <c r="G87" t="s">
        <v>6</v>
      </c>
      <c r="H87" t="s">
        <v>7</v>
      </c>
      <c r="I87" t="s">
        <v>8</v>
      </c>
      <c r="J87" s="2" t="s">
        <v>9</v>
      </c>
      <c r="K87" t="s">
        <v>10</v>
      </c>
      <c r="L87" t="s">
        <v>11</v>
      </c>
      <c r="M87" t="s">
        <v>12</v>
      </c>
      <c r="O87" t="s">
        <v>13</v>
      </c>
    </row>
    <row r="88" spans="1:15" x14ac:dyDescent="0.3">
      <c r="A88" s="3">
        <v>4</v>
      </c>
      <c r="B88" s="4">
        <v>1017300.59</v>
      </c>
      <c r="C88" s="4">
        <v>1013976.7</v>
      </c>
      <c r="D88" s="4">
        <v>1074623.69</v>
      </c>
      <c r="E88" s="4">
        <v>1124756.0900000001</v>
      </c>
      <c r="F88" s="4">
        <v>940511.08</v>
      </c>
      <c r="G88" s="4">
        <v>1113492.97</v>
      </c>
      <c r="H88" s="4">
        <v>1019540.69</v>
      </c>
      <c r="I88" s="4">
        <v>1056391.8700000001</v>
      </c>
      <c r="J88" s="4">
        <v>1167150.29</v>
      </c>
      <c r="K88" s="4">
        <v>910696.81</v>
      </c>
      <c r="L88" s="4">
        <v>1155228.8</v>
      </c>
      <c r="M88" s="4">
        <v>945694.54</v>
      </c>
      <c r="O88" s="4">
        <f>SUM(B88:M88)</f>
        <v>12539364.120000001</v>
      </c>
    </row>
    <row r="89" spans="1:15" x14ac:dyDescent="0.3">
      <c r="A89" s="3" t="s">
        <v>14</v>
      </c>
      <c r="B89" s="4">
        <v>17460.189999999999</v>
      </c>
      <c r="C89" s="4">
        <v>17283.29</v>
      </c>
      <c r="D89" s="4">
        <v>21093.58</v>
      </c>
      <c r="E89" s="4">
        <v>18424.189999999999</v>
      </c>
      <c r="F89" s="4">
        <v>12793.25</v>
      </c>
      <c r="G89" s="4">
        <v>22010.57</v>
      </c>
      <c r="H89" s="4">
        <v>14818.56</v>
      </c>
      <c r="I89" s="4">
        <v>19099.97</v>
      </c>
      <c r="J89" s="4">
        <v>23234.66</v>
      </c>
      <c r="K89" s="4">
        <v>15009.09</v>
      </c>
      <c r="L89" s="4">
        <v>17443.689999999999</v>
      </c>
      <c r="M89" s="4">
        <v>19015.43</v>
      </c>
      <c r="O89" s="4">
        <f t="shared" ref="O89:O102" si="10">SUM(B89:M89)</f>
        <v>217686.47</v>
      </c>
    </row>
    <row r="90" spans="1:15" x14ac:dyDescent="0.3">
      <c r="A90" s="3" t="s">
        <v>15</v>
      </c>
      <c r="B90" s="4">
        <v>3661.79</v>
      </c>
      <c r="C90" s="4">
        <v>3378.17</v>
      </c>
      <c r="D90" s="4">
        <v>3424.58</v>
      </c>
      <c r="E90" s="4">
        <v>4517.96</v>
      </c>
      <c r="F90" s="4">
        <v>3263.74</v>
      </c>
      <c r="G90" s="4">
        <v>3354.1</v>
      </c>
      <c r="H90" s="4">
        <v>3797.22</v>
      </c>
      <c r="I90" s="4">
        <v>3515.9</v>
      </c>
      <c r="J90" s="4">
        <v>3457.25</v>
      </c>
      <c r="K90" s="4">
        <v>2737.2</v>
      </c>
      <c r="L90" s="4">
        <v>2737.2</v>
      </c>
      <c r="M90" s="4">
        <v>2386.2199999999998</v>
      </c>
      <c r="O90" s="4">
        <f t="shared" si="10"/>
        <v>40231.329999999994</v>
      </c>
    </row>
    <row r="91" spans="1:15" x14ac:dyDescent="0.3">
      <c r="A91" s="3" t="s">
        <v>16</v>
      </c>
      <c r="B91" s="4">
        <v>0</v>
      </c>
      <c r="C91" s="4">
        <v>0</v>
      </c>
      <c r="D91" s="4"/>
      <c r="E91" s="4"/>
      <c r="F91" s="4"/>
      <c r="G91" s="4"/>
      <c r="H91" s="4">
        <v>61.58</v>
      </c>
      <c r="I91" s="4">
        <v>69.83</v>
      </c>
      <c r="J91" s="4">
        <v>61.58</v>
      </c>
      <c r="K91" s="4">
        <v>65.709999999999994</v>
      </c>
      <c r="L91" s="4">
        <v>57.46</v>
      </c>
      <c r="M91" s="4">
        <v>57.46</v>
      </c>
      <c r="O91" s="4">
        <f t="shared" si="10"/>
        <v>373.61999999999995</v>
      </c>
    </row>
    <row r="92" spans="1:15" x14ac:dyDescent="0.3">
      <c r="A92" s="3" t="s">
        <v>17</v>
      </c>
      <c r="B92" s="4">
        <v>8186.97</v>
      </c>
      <c r="C92" s="4">
        <v>8184.02</v>
      </c>
      <c r="D92" s="4">
        <v>8804.27</v>
      </c>
      <c r="E92" s="4">
        <v>8426.18</v>
      </c>
      <c r="F92" s="4">
        <v>7359.91</v>
      </c>
      <c r="G92" s="4">
        <v>8891.44</v>
      </c>
      <c r="H92" s="4">
        <v>7910.13</v>
      </c>
      <c r="I92" s="4">
        <v>8579.75</v>
      </c>
      <c r="J92" s="4">
        <v>10051.67</v>
      </c>
      <c r="K92" s="4">
        <v>8825.2099999999991</v>
      </c>
      <c r="L92" s="4">
        <v>9443.09</v>
      </c>
      <c r="M92" s="4">
        <v>7824.44</v>
      </c>
      <c r="O92" s="4">
        <f t="shared" si="10"/>
        <v>102487.08000000002</v>
      </c>
    </row>
    <row r="93" spans="1:15" x14ac:dyDescent="0.3">
      <c r="A93" s="3" t="s">
        <v>18</v>
      </c>
      <c r="B93" s="4">
        <v>10649.4</v>
      </c>
      <c r="C93" s="4">
        <v>10661.22</v>
      </c>
      <c r="D93" s="4">
        <v>10661.22</v>
      </c>
      <c r="E93" s="4">
        <v>10684.45</v>
      </c>
      <c r="F93" s="4">
        <v>10684.45</v>
      </c>
      <c r="G93" s="4">
        <v>10600.16</v>
      </c>
      <c r="H93" s="4">
        <v>11188.54</v>
      </c>
      <c r="I93" s="4">
        <v>11319.96</v>
      </c>
      <c r="J93" s="4">
        <v>11166.61</v>
      </c>
      <c r="K93" s="4">
        <v>11166.61</v>
      </c>
      <c r="L93" s="4">
        <v>11154.45</v>
      </c>
      <c r="M93" s="4">
        <v>7943.62</v>
      </c>
      <c r="O93" s="4">
        <f t="shared" si="10"/>
        <v>127880.68999999999</v>
      </c>
    </row>
    <row r="94" spans="1:15" x14ac:dyDescent="0.3">
      <c r="A94" s="3" t="s">
        <v>19</v>
      </c>
      <c r="B94" s="4">
        <v>157016.82</v>
      </c>
      <c r="C94" s="4">
        <v>205281</v>
      </c>
      <c r="D94" s="4">
        <v>171347.45</v>
      </c>
      <c r="E94" s="4">
        <v>177578.57</v>
      </c>
      <c r="F94" s="4">
        <v>184768.41</v>
      </c>
      <c r="G94" s="4">
        <v>192446</v>
      </c>
      <c r="H94" s="4">
        <v>181275.78</v>
      </c>
      <c r="I94" s="4">
        <v>192921.86</v>
      </c>
      <c r="J94" s="4">
        <v>163169.5</v>
      </c>
      <c r="K94" s="4">
        <v>157522</v>
      </c>
      <c r="L94" s="4">
        <v>127279.84</v>
      </c>
      <c r="M94" s="4">
        <v>169442.74</v>
      </c>
      <c r="O94" s="4">
        <f t="shared" si="10"/>
        <v>2080049.9700000002</v>
      </c>
    </row>
    <row r="95" spans="1:15" x14ac:dyDescent="0.3">
      <c r="A95" s="3" t="s">
        <v>20</v>
      </c>
      <c r="B95" s="4"/>
      <c r="C95" s="4"/>
      <c r="D95" s="4"/>
      <c r="E95" s="4"/>
      <c r="H95" s="4"/>
      <c r="I95" s="4"/>
      <c r="J95" s="4"/>
      <c r="K95" s="4"/>
      <c r="L95" s="4"/>
      <c r="M95" s="4"/>
      <c r="O95" s="4">
        <f t="shared" si="10"/>
        <v>0</v>
      </c>
    </row>
    <row r="96" spans="1:15" x14ac:dyDescent="0.3">
      <c r="A96" s="3" t="s">
        <v>21</v>
      </c>
      <c r="B96" s="4">
        <v>11423</v>
      </c>
      <c r="C96" s="4">
        <v>11493.71</v>
      </c>
      <c r="D96" s="4">
        <v>13065.36</v>
      </c>
      <c r="E96" s="4">
        <v>12058.65</v>
      </c>
      <c r="F96" s="4">
        <v>10077.950000000001</v>
      </c>
      <c r="G96" s="4">
        <v>13192.62</v>
      </c>
      <c r="H96" s="4">
        <v>10446.629999999999</v>
      </c>
      <c r="I96" s="4">
        <v>11743.69</v>
      </c>
      <c r="J96" s="4">
        <v>13211.52</v>
      </c>
      <c r="K96" s="4">
        <v>10564.26</v>
      </c>
      <c r="L96" s="4">
        <v>12853.21</v>
      </c>
      <c r="M96" s="4">
        <v>10633.25</v>
      </c>
      <c r="O96" s="4">
        <f t="shared" si="10"/>
        <v>140763.85</v>
      </c>
    </row>
    <row r="97" spans="1:15" x14ac:dyDescent="0.3">
      <c r="A97" s="3" t="s">
        <v>22</v>
      </c>
      <c r="B97" s="4">
        <v>9783.3700000000008</v>
      </c>
      <c r="C97" s="4">
        <v>9783.3700000000008</v>
      </c>
      <c r="D97" s="4">
        <v>11723.24</v>
      </c>
      <c r="E97" s="4">
        <v>11998.16</v>
      </c>
      <c r="F97" s="4">
        <v>11880.17</v>
      </c>
      <c r="G97" s="4">
        <v>12162.35</v>
      </c>
      <c r="H97" s="4">
        <v>12327.85</v>
      </c>
      <c r="I97" s="4">
        <v>14883.82</v>
      </c>
      <c r="J97" s="4">
        <v>14841.68</v>
      </c>
      <c r="K97" s="4">
        <v>14797.54</v>
      </c>
      <c r="L97" s="4">
        <v>14548.37</v>
      </c>
      <c r="M97" s="4">
        <v>11178.14</v>
      </c>
      <c r="O97" s="4">
        <f t="shared" si="10"/>
        <v>149908.06</v>
      </c>
    </row>
    <row r="98" spans="1:15" x14ac:dyDescent="0.3">
      <c r="A98" s="3" t="s">
        <v>23</v>
      </c>
      <c r="B98" s="4">
        <v>12.1</v>
      </c>
      <c r="C98" s="4">
        <v>12.1</v>
      </c>
      <c r="D98" s="4">
        <v>12.1</v>
      </c>
      <c r="E98" s="4">
        <v>12.1</v>
      </c>
      <c r="F98" s="4">
        <v>12.1</v>
      </c>
      <c r="G98" s="4">
        <v>12.4</v>
      </c>
      <c r="H98" s="4">
        <v>13.66</v>
      </c>
      <c r="I98" s="4">
        <v>13.66</v>
      </c>
      <c r="J98" s="4">
        <v>13.66</v>
      </c>
      <c r="K98" s="4">
        <v>13.66</v>
      </c>
      <c r="L98" s="4">
        <v>13.66</v>
      </c>
      <c r="M98" s="4">
        <v>13.66</v>
      </c>
      <c r="O98" s="4">
        <f t="shared" si="10"/>
        <v>154.85999999999999</v>
      </c>
    </row>
    <row r="99" spans="1:15" x14ac:dyDescent="0.3">
      <c r="A99" s="3" t="s">
        <v>24</v>
      </c>
      <c r="B99" s="4">
        <v>6.85</v>
      </c>
      <c r="C99" s="4">
        <v>6.85</v>
      </c>
      <c r="D99" s="4">
        <v>6.85</v>
      </c>
      <c r="E99" s="4">
        <v>6.85</v>
      </c>
      <c r="F99" s="4">
        <v>6.85</v>
      </c>
      <c r="G99" s="4">
        <v>7.44</v>
      </c>
      <c r="H99" s="4">
        <v>8.1300000000000008</v>
      </c>
      <c r="I99" s="4">
        <v>8.1300000000000008</v>
      </c>
      <c r="J99" s="4">
        <v>8.1300000000000008</v>
      </c>
      <c r="K99" s="4">
        <v>8.1300000000000008</v>
      </c>
      <c r="L99" s="4">
        <v>8.1300000000000008</v>
      </c>
      <c r="M99" s="4">
        <v>8.1300000000000008</v>
      </c>
      <c r="O99" s="4">
        <f t="shared" si="10"/>
        <v>90.469999999999985</v>
      </c>
    </row>
    <row r="100" spans="1:15" x14ac:dyDescent="0.3">
      <c r="A100" s="3" t="s">
        <v>25</v>
      </c>
      <c r="B100" s="4">
        <v>204.07</v>
      </c>
      <c r="C100" s="4">
        <v>204.07</v>
      </c>
      <c r="D100" s="4">
        <v>204.07</v>
      </c>
      <c r="E100" s="4">
        <v>251.31</v>
      </c>
      <c r="F100" s="4">
        <v>156.83000000000001</v>
      </c>
      <c r="G100" s="4">
        <v>133.56</v>
      </c>
      <c r="H100" s="4">
        <v>166.74</v>
      </c>
      <c r="I100" s="4">
        <v>163.93</v>
      </c>
      <c r="J100" s="4">
        <v>163.24</v>
      </c>
      <c r="K100" s="4">
        <v>411.57</v>
      </c>
      <c r="L100" s="4">
        <v>100.17</v>
      </c>
      <c r="M100" s="4">
        <v>214.18</v>
      </c>
      <c r="O100" s="4">
        <f t="shared" si="10"/>
        <v>2373.7400000000002</v>
      </c>
    </row>
    <row r="101" spans="1:15" x14ac:dyDescent="0.3">
      <c r="A101" s="3" t="s">
        <v>26</v>
      </c>
      <c r="B101" s="4">
        <v>82864.52</v>
      </c>
      <c r="C101" s="4">
        <v>86573.13</v>
      </c>
      <c r="D101" s="4">
        <v>92303.54</v>
      </c>
      <c r="E101" s="4">
        <v>108884.74</v>
      </c>
      <c r="F101" s="4">
        <v>59853.45</v>
      </c>
      <c r="G101" s="4">
        <v>96623.63</v>
      </c>
      <c r="H101" s="4">
        <v>87487.63</v>
      </c>
      <c r="I101" s="4">
        <v>96960.4</v>
      </c>
      <c r="J101" s="4">
        <v>101331.13</v>
      </c>
      <c r="K101" s="4">
        <v>93118.79</v>
      </c>
      <c r="L101" s="4">
        <v>98742.19</v>
      </c>
      <c r="M101" s="4">
        <v>83168.86</v>
      </c>
      <c r="O101" s="4">
        <f t="shared" si="10"/>
        <v>1087912.0100000002</v>
      </c>
    </row>
    <row r="102" spans="1:15" x14ac:dyDescent="0.3">
      <c r="A102" s="3" t="s">
        <v>27</v>
      </c>
      <c r="B102" s="5">
        <f>SUM(B88:B101)</f>
        <v>1318569.6700000004</v>
      </c>
      <c r="C102" s="5">
        <f t="shared" ref="C102:M102" si="11">SUM(C88:C101)</f>
        <v>1366837.6300000004</v>
      </c>
      <c r="D102" s="5">
        <f t="shared" si="11"/>
        <v>1407269.9500000004</v>
      </c>
      <c r="E102" s="5">
        <f t="shared" si="11"/>
        <v>1477599.25</v>
      </c>
      <c r="F102" s="5">
        <f t="shared" si="11"/>
        <v>1241368.19</v>
      </c>
      <c r="G102" s="5">
        <f t="shared" si="11"/>
        <v>1472927.2400000002</v>
      </c>
      <c r="H102" s="5">
        <f t="shared" si="11"/>
        <v>1349043.1399999997</v>
      </c>
      <c r="I102" s="5">
        <f t="shared" si="11"/>
        <v>1415672.7699999998</v>
      </c>
      <c r="J102" s="5">
        <f t="shared" si="11"/>
        <v>1507860.92</v>
      </c>
      <c r="K102" s="5">
        <f t="shared" si="11"/>
        <v>1224936.5799999998</v>
      </c>
      <c r="L102" s="5">
        <f t="shared" si="11"/>
        <v>1449610.2599999998</v>
      </c>
      <c r="M102" s="5">
        <f t="shared" si="11"/>
        <v>1257580.6699999997</v>
      </c>
      <c r="O102" s="4">
        <f t="shared" si="10"/>
        <v>16489276.27</v>
      </c>
    </row>
    <row r="106" spans="1:15" x14ac:dyDescent="0.3">
      <c r="A106" t="s">
        <v>315</v>
      </c>
    </row>
    <row r="107" spans="1:15" ht="31.2" x14ac:dyDescent="0.3">
      <c r="A107" s="1" t="s">
        <v>0</v>
      </c>
      <c r="B107" s="2" t="s">
        <v>1</v>
      </c>
      <c r="C107" t="s">
        <v>2</v>
      </c>
      <c r="D107" t="s">
        <v>3</v>
      </c>
      <c r="E107" t="s">
        <v>4</v>
      </c>
      <c r="F107" s="2" t="s">
        <v>5</v>
      </c>
      <c r="G107" t="s">
        <v>6</v>
      </c>
      <c r="H107" t="s">
        <v>7</v>
      </c>
      <c r="I107" t="s">
        <v>8</v>
      </c>
      <c r="J107" s="2" t="s">
        <v>9</v>
      </c>
      <c r="K107" t="s">
        <v>10</v>
      </c>
      <c r="L107" t="s">
        <v>11</v>
      </c>
      <c r="M107" t="s">
        <v>12</v>
      </c>
      <c r="O107" t="s">
        <v>13</v>
      </c>
    </row>
    <row r="108" spans="1:15" x14ac:dyDescent="0.3">
      <c r="A108" s="3">
        <v>4</v>
      </c>
      <c r="B108" s="4">
        <v>616773.84</v>
      </c>
      <c r="C108" s="4">
        <v>628364.13</v>
      </c>
      <c r="D108" s="4">
        <v>694425.19</v>
      </c>
      <c r="E108" s="4">
        <v>705832.92</v>
      </c>
      <c r="F108" s="4">
        <v>574175.16</v>
      </c>
      <c r="G108" s="4">
        <v>686437.37</v>
      </c>
      <c r="H108" s="4">
        <v>645595.87</v>
      </c>
      <c r="I108" s="4">
        <v>674453.64</v>
      </c>
      <c r="J108" s="4">
        <v>728795.57</v>
      </c>
      <c r="K108" s="4">
        <v>647212.81000000006</v>
      </c>
      <c r="L108" s="4">
        <v>730067.29</v>
      </c>
      <c r="M108" s="4">
        <v>603978.59</v>
      </c>
      <c r="O108" s="4">
        <f>SUM(B108:M108)</f>
        <v>7936112.3799999999</v>
      </c>
    </row>
    <row r="109" spans="1:15" x14ac:dyDescent="0.3">
      <c r="A109" s="3" t="s">
        <v>14</v>
      </c>
      <c r="B109" s="4">
        <v>13793.28</v>
      </c>
      <c r="C109" s="4">
        <v>13905.63</v>
      </c>
      <c r="D109" s="4">
        <v>16669.27</v>
      </c>
      <c r="E109" s="4">
        <v>13674.07</v>
      </c>
      <c r="F109" s="4">
        <v>10539.28</v>
      </c>
      <c r="G109" s="4">
        <v>17184.88</v>
      </c>
      <c r="H109" s="4">
        <v>10559.03</v>
      </c>
      <c r="I109" s="4">
        <v>14860.58</v>
      </c>
      <c r="J109" s="4">
        <v>17954.509999999998</v>
      </c>
      <c r="K109" s="4">
        <v>11854.22</v>
      </c>
      <c r="L109" s="4">
        <v>14982.66</v>
      </c>
      <c r="M109" s="4">
        <v>15248.06</v>
      </c>
      <c r="O109" s="4">
        <f t="shared" ref="O109:O122" si="12">SUM(B109:M109)</f>
        <v>171225.47</v>
      </c>
    </row>
    <row r="110" spans="1:15" x14ac:dyDescent="0.3">
      <c r="A110" s="3" t="s">
        <v>15</v>
      </c>
      <c r="B110" s="4">
        <v>3605.15</v>
      </c>
      <c r="C110" s="4">
        <v>3333.63</v>
      </c>
      <c r="D110" s="4">
        <v>3333.63</v>
      </c>
      <c r="E110" s="4">
        <v>4373.29</v>
      </c>
      <c r="F110" s="4">
        <v>3261.33</v>
      </c>
      <c r="G110" s="4">
        <v>3508.2</v>
      </c>
      <c r="H110" s="4">
        <v>3687.26</v>
      </c>
      <c r="I110" s="4">
        <v>3495.75</v>
      </c>
      <c r="J110" s="4">
        <v>3457.25</v>
      </c>
      <c r="K110" s="4">
        <v>2737.2</v>
      </c>
      <c r="L110" s="4">
        <v>2737.2</v>
      </c>
      <c r="M110" s="4">
        <v>2386.2199999999998</v>
      </c>
      <c r="O110" s="4">
        <f t="shared" si="12"/>
        <v>39916.109999999993</v>
      </c>
    </row>
    <row r="111" spans="1:15" x14ac:dyDescent="0.3">
      <c r="A111" s="3" t="s">
        <v>16</v>
      </c>
      <c r="B111" s="4"/>
      <c r="C111" s="4"/>
      <c r="D111" s="4"/>
      <c r="E111" s="4"/>
      <c r="F111" s="4"/>
      <c r="G111" s="4"/>
      <c r="H111" s="4">
        <v>61.58</v>
      </c>
      <c r="I111" s="4">
        <v>69.83</v>
      </c>
      <c r="J111" s="4">
        <v>61.58</v>
      </c>
      <c r="K111" s="4">
        <v>65.709999999999994</v>
      </c>
      <c r="L111" s="4">
        <v>57.46</v>
      </c>
      <c r="M111" s="4">
        <v>57.46</v>
      </c>
      <c r="O111" s="4">
        <f t="shared" si="12"/>
        <v>373.61999999999995</v>
      </c>
    </row>
    <row r="112" spans="1:15" x14ac:dyDescent="0.3">
      <c r="A112" s="3" t="s">
        <v>17</v>
      </c>
      <c r="B112" s="4">
        <v>7270.84</v>
      </c>
      <c r="C112" s="4">
        <v>7223.74</v>
      </c>
      <c r="D112" s="4">
        <v>7792.24</v>
      </c>
      <c r="E112" s="4">
        <v>7429.06</v>
      </c>
      <c r="F112" s="4">
        <v>6488.22</v>
      </c>
      <c r="G112" s="4">
        <v>7862.52</v>
      </c>
      <c r="H112" s="4">
        <v>6957.68</v>
      </c>
      <c r="I112" s="4">
        <v>7572.05</v>
      </c>
      <c r="J112" s="4">
        <v>8334.89</v>
      </c>
      <c r="K112" s="4">
        <v>7217.15</v>
      </c>
      <c r="L112" s="4">
        <v>7780.67</v>
      </c>
      <c r="M112" s="4">
        <v>6403.39</v>
      </c>
      <c r="O112" s="4">
        <f t="shared" si="12"/>
        <v>88332.449999999983</v>
      </c>
    </row>
    <row r="113" spans="1:15" x14ac:dyDescent="0.3">
      <c r="A113" s="3" t="s">
        <v>18</v>
      </c>
      <c r="B113" s="4">
        <v>781.17</v>
      </c>
      <c r="C113" s="4">
        <v>781.17</v>
      </c>
      <c r="D113" s="4">
        <v>781.17</v>
      </c>
      <c r="E113" s="4">
        <v>781.17</v>
      </c>
      <c r="F113" s="4">
        <v>781.17</v>
      </c>
      <c r="G113" s="4">
        <v>780.93</v>
      </c>
      <c r="H113" s="4">
        <v>823.49</v>
      </c>
      <c r="I113" s="4">
        <v>819.41</v>
      </c>
      <c r="J113" s="4">
        <v>819.41</v>
      </c>
      <c r="K113" s="4">
        <v>819.41</v>
      </c>
      <c r="L113" s="4">
        <v>815.88</v>
      </c>
      <c r="M113" s="4">
        <v>640.32000000000005</v>
      </c>
      <c r="O113" s="4">
        <f t="shared" si="12"/>
        <v>9424.6999999999989</v>
      </c>
    </row>
    <row r="114" spans="1:15" x14ac:dyDescent="0.3">
      <c r="A114" s="3" t="s">
        <v>19</v>
      </c>
      <c r="B114" s="4">
        <v>157016.82</v>
      </c>
      <c r="C114" s="4">
        <v>205281</v>
      </c>
      <c r="D114" s="4">
        <v>180046.15</v>
      </c>
      <c r="E114" s="4">
        <v>200483.94</v>
      </c>
      <c r="F114" s="4">
        <v>169302.76</v>
      </c>
      <c r="G114" s="4">
        <v>192446</v>
      </c>
      <c r="H114" s="4">
        <v>181275.78</v>
      </c>
      <c r="I114" s="4">
        <v>192921.86</v>
      </c>
      <c r="J114" s="4">
        <v>169842.82</v>
      </c>
      <c r="K114" s="4">
        <v>157522</v>
      </c>
      <c r="L114" s="4">
        <v>127279.84</v>
      </c>
      <c r="M114" s="4">
        <v>169442.74</v>
      </c>
      <c r="O114" s="4">
        <f t="shared" si="12"/>
        <v>2102861.71</v>
      </c>
    </row>
    <row r="115" spans="1:15" x14ac:dyDescent="0.3">
      <c r="A115" s="3" t="s">
        <v>20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O115" s="4">
        <f t="shared" si="12"/>
        <v>0</v>
      </c>
    </row>
    <row r="116" spans="1:15" x14ac:dyDescent="0.3">
      <c r="A116" s="3" t="s">
        <v>21</v>
      </c>
      <c r="B116" s="4">
        <v>10630.24</v>
      </c>
      <c r="C116" s="4">
        <v>10958.08</v>
      </c>
      <c r="D116" s="4">
        <v>12521.71</v>
      </c>
      <c r="E116" s="4">
        <v>11515.84</v>
      </c>
      <c r="F116" s="4">
        <v>9535.14</v>
      </c>
      <c r="G116" s="4">
        <v>12452.54</v>
      </c>
      <c r="H116" s="4">
        <v>9868.5300000000007</v>
      </c>
      <c r="I116" s="4">
        <v>10968.65</v>
      </c>
      <c r="J116" s="4">
        <v>12391.73</v>
      </c>
      <c r="K116" s="4">
        <v>9715.01</v>
      </c>
      <c r="L116" s="4">
        <v>11576.78</v>
      </c>
      <c r="M116" s="4">
        <v>9631.31</v>
      </c>
      <c r="O116" s="4">
        <f t="shared" si="12"/>
        <v>131765.55999999997</v>
      </c>
    </row>
    <row r="117" spans="1:15" x14ac:dyDescent="0.3">
      <c r="A117" s="3" t="s">
        <v>22</v>
      </c>
      <c r="B117" s="4">
        <v>1269.78</v>
      </c>
      <c r="C117" s="4">
        <v>1269.78</v>
      </c>
      <c r="D117" s="4">
        <v>1269.78</v>
      </c>
      <c r="E117" s="4">
        <v>1269.78</v>
      </c>
      <c r="F117" s="4">
        <v>1269.78</v>
      </c>
      <c r="G117" s="4">
        <v>1254.4100000000001</v>
      </c>
      <c r="H117" s="4">
        <v>1338.16</v>
      </c>
      <c r="I117" s="4">
        <v>1362.19</v>
      </c>
      <c r="J117" s="4">
        <v>1338.16</v>
      </c>
      <c r="K117" s="4">
        <v>1338.16</v>
      </c>
      <c r="L117" s="4">
        <v>1338.16</v>
      </c>
      <c r="M117" s="4">
        <v>1095.3499999999999</v>
      </c>
      <c r="O117" s="4">
        <f t="shared" si="12"/>
        <v>15413.49</v>
      </c>
    </row>
    <row r="118" spans="1:15" x14ac:dyDescent="0.3">
      <c r="A118" s="3" t="s">
        <v>23</v>
      </c>
      <c r="B118" s="4">
        <v>12.1</v>
      </c>
      <c r="C118" s="4">
        <v>12.1</v>
      </c>
      <c r="D118" s="4">
        <v>12.1</v>
      </c>
      <c r="E118" s="4">
        <v>12.1</v>
      </c>
      <c r="F118" s="4">
        <v>12.1</v>
      </c>
      <c r="G118" s="4">
        <v>12.4</v>
      </c>
      <c r="H118" s="4">
        <v>13.66</v>
      </c>
      <c r="I118" s="4">
        <v>13.66</v>
      </c>
      <c r="J118" s="4">
        <v>13.66</v>
      </c>
      <c r="K118" s="4">
        <v>13.66</v>
      </c>
      <c r="L118" s="4">
        <v>13.66</v>
      </c>
      <c r="M118" s="4">
        <v>13.66</v>
      </c>
      <c r="O118" s="4">
        <f t="shared" si="12"/>
        <v>154.85999999999999</v>
      </c>
    </row>
    <row r="119" spans="1:15" x14ac:dyDescent="0.3">
      <c r="A119" s="3" t="s">
        <v>24</v>
      </c>
      <c r="B119" s="4">
        <v>6.85</v>
      </c>
      <c r="C119" s="4">
        <v>6.85</v>
      </c>
      <c r="D119" s="4">
        <v>6.85</v>
      </c>
      <c r="E119" s="4">
        <v>6.85</v>
      </c>
      <c r="F119" s="4">
        <v>6.85</v>
      </c>
      <c r="G119" s="4">
        <v>7.44</v>
      </c>
      <c r="H119" s="4">
        <v>8.1300000000000008</v>
      </c>
      <c r="I119" s="4">
        <v>8.1300000000000008</v>
      </c>
      <c r="J119" s="4">
        <v>8.1300000000000008</v>
      </c>
      <c r="K119" s="4">
        <v>8.1300000000000008</v>
      </c>
      <c r="L119" s="4">
        <v>8.1300000000000008</v>
      </c>
      <c r="M119" s="4">
        <v>8.1300000000000008</v>
      </c>
      <c r="O119" s="4">
        <f t="shared" si="12"/>
        <v>90.469999999999985</v>
      </c>
    </row>
    <row r="120" spans="1:15" x14ac:dyDescent="0.3">
      <c r="A120" s="3" t="s">
        <v>25</v>
      </c>
      <c r="B120" s="4">
        <v>204.07</v>
      </c>
      <c r="C120" s="4">
        <v>204.07</v>
      </c>
      <c r="D120" s="4">
        <v>204.07</v>
      </c>
      <c r="E120" s="4">
        <v>251.31</v>
      </c>
      <c r="F120" s="4">
        <v>156.83000000000001</v>
      </c>
      <c r="G120" s="4">
        <v>199.3</v>
      </c>
      <c r="H120" s="4">
        <v>166.74</v>
      </c>
      <c r="I120" s="4">
        <v>163.93</v>
      </c>
      <c r="J120" s="4">
        <v>163.24</v>
      </c>
      <c r="K120" s="4">
        <v>163.24</v>
      </c>
      <c r="L120" s="4">
        <v>162.58000000000001</v>
      </c>
      <c r="M120" s="4">
        <v>127.84</v>
      </c>
      <c r="O120" s="4">
        <f t="shared" si="12"/>
        <v>2167.2200000000003</v>
      </c>
    </row>
    <row r="121" spans="1:15" x14ac:dyDescent="0.3">
      <c r="A121" s="3" t="s">
        <v>26</v>
      </c>
      <c r="B121" s="4">
        <v>1149.1600000000001</v>
      </c>
      <c r="C121" s="4">
        <v>2656.08</v>
      </c>
      <c r="D121" s="4">
        <v>3479.33</v>
      </c>
      <c r="E121" s="4">
        <v>4679.42</v>
      </c>
      <c r="F121" s="4">
        <v>4164.83</v>
      </c>
      <c r="G121" s="4">
        <v>6594.25</v>
      </c>
      <c r="H121" s="4">
        <v>6072.47</v>
      </c>
      <c r="I121" s="4">
        <v>7965.88</v>
      </c>
      <c r="J121" s="4">
        <v>7895.66</v>
      </c>
      <c r="K121" s="4">
        <v>11776.42</v>
      </c>
      <c r="L121" s="4">
        <v>11643.93</v>
      </c>
      <c r="M121" s="4">
        <v>8057.33</v>
      </c>
      <c r="O121" s="4">
        <f t="shared" si="12"/>
        <v>76134.759999999995</v>
      </c>
    </row>
    <row r="122" spans="1:15" x14ac:dyDescent="0.3">
      <c r="A122" s="3" t="s">
        <v>27</v>
      </c>
      <c r="B122" s="5">
        <f>SUM(B108:B121)</f>
        <v>812513.3</v>
      </c>
      <c r="C122" s="5">
        <f t="shared" ref="C122:M122" si="13">SUM(C108:C121)</f>
        <v>873996.25999999989</v>
      </c>
      <c r="D122" s="5">
        <f t="shared" si="13"/>
        <v>920541.48999999987</v>
      </c>
      <c r="E122" s="5">
        <f t="shared" si="13"/>
        <v>950309.75000000023</v>
      </c>
      <c r="F122" s="5">
        <f t="shared" si="13"/>
        <v>779693.45</v>
      </c>
      <c r="G122" s="5">
        <f t="shared" si="13"/>
        <v>928740.24000000011</v>
      </c>
      <c r="H122" s="5">
        <f t="shared" si="13"/>
        <v>866428.38000000012</v>
      </c>
      <c r="I122" s="5">
        <f t="shared" si="13"/>
        <v>914675.56</v>
      </c>
      <c r="J122" s="5">
        <f t="shared" si="13"/>
        <v>951076.6100000001</v>
      </c>
      <c r="K122" s="5">
        <f t="shared" si="13"/>
        <v>850443.12000000011</v>
      </c>
      <c r="L122" s="5">
        <f t="shared" si="13"/>
        <v>908464.24000000011</v>
      </c>
      <c r="M122" s="5">
        <f t="shared" si="13"/>
        <v>817090.39999999991</v>
      </c>
      <c r="O122" s="4">
        <f t="shared" si="12"/>
        <v>10573972.800000001</v>
      </c>
    </row>
    <row r="126" spans="1:15" x14ac:dyDescent="0.3">
      <c r="A126" t="s">
        <v>348</v>
      </c>
    </row>
    <row r="127" spans="1:15" ht="31.2" x14ac:dyDescent="0.3">
      <c r="A127" s="1" t="s">
        <v>0</v>
      </c>
      <c r="B127" s="2" t="s">
        <v>1</v>
      </c>
      <c r="C127" t="s">
        <v>2</v>
      </c>
      <c r="D127" t="s">
        <v>3</v>
      </c>
      <c r="E127" t="s">
        <v>4</v>
      </c>
      <c r="F127" s="2" t="s">
        <v>5</v>
      </c>
      <c r="G127" t="s">
        <v>6</v>
      </c>
      <c r="H127" t="s">
        <v>7</v>
      </c>
      <c r="I127" t="s">
        <v>8</v>
      </c>
      <c r="J127" s="2" t="s">
        <v>9</v>
      </c>
      <c r="K127" t="s">
        <v>10</v>
      </c>
      <c r="L127" t="s">
        <v>11</v>
      </c>
      <c r="M127" t="s">
        <v>12</v>
      </c>
      <c r="O127" t="s">
        <v>13</v>
      </c>
    </row>
    <row r="128" spans="1:15" x14ac:dyDescent="0.3">
      <c r="A128" s="3">
        <v>4</v>
      </c>
      <c r="B128" s="4">
        <v>143059.67000000001</v>
      </c>
      <c r="C128" s="4">
        <v>467970</v>
      </c>
      <c r="D128" s="4">
        <v>561527.23</v>
      </c>
      <c r="E128" s="4">
        <v>603256.73</v>
      </c>
      <c r="F128" s="4">
        <v>495970.66</v>
      </c>
      <c r="G128" s="4">
        <v>586323.98</v>
      </c>
      <c r="H128" s="4">
        <v>565238.67000000004</v>
      </c>
      <c r="I128" s="4">
        <v>589914.26</v>
      </c>
      <c r="J128" s="4">
        <v>638554.09</v>
      </c>
      <c r="K128" s="4">
        <v>573840.19999999995</v>
      </c>
      <c r="L128" s="4">
        <v>644887.79</v>
      </c>
      <c r="M128" s="4">
        <v>527199.98</v>
      </c>
      <c r="O128" s="4">
        <f>SUM(B128:M128)</f>
        <v>6397743.2599999998</v>
      </c>
    </row>
    <row r="129" spans="1:15" x14ac:dyDescent="0.3">
      <c r="A129" s="3" t="s">
        <v>14</v>
      </c>
      <c r="B129" s="4">
        <v>8343.68</v>
      </c>
      <c r="C129" s="4">
        <v>13544.51</v>
      </c>
      <c r="D129" s="4">
        <v>16304.91</v>
      </c>
      <c r="E129" s="4">
        <v>13460.36</v>
      </c>
      <c r="F129" s="4">
        <v>10316.120000000001</v>
      </c>
      <c r="G129" s="4">
        <v>16810.36</v>
      </c>
      <c r="H129" s="4">
        <v>10303.16</v>
      </c>
      <c r="I129" s="4">
        <v>14492.02</v>
      </c>
      <c r="J129" s="4">
        <v>17609.79</v>
      </c>
      <c r="K129" s="4">
        <v>11669.01</v>
      </c>
      <c r="L129" s="4">
        <v>14751.95</v>
      </c>
      <c r="M129" s="4">
        <v>15016.78</v>
      </c>
      <c r="O129" s="4">
        <f t="shared" ref="O129:O142" si="14">SUM(B129:M129)</f>
        <v>162622.65000000002</v>
      </c>
    </row>
    <row r="130" spans="1:15" x14ac:dyDescent="0.3">
      <c r="A130" s="3" t="s">
        <v>15</v>
      </c>
      <c r="B130" s="4">
        <v>2238.88</v>
      </c>
      <c r="C130" s="4">
        <v>3161.86</v>
      </c>
      <c r="D130" s="4">
        <v>3161.86</v>
      </c>
      <c r="E130" s="4">
        <v>4359.2299999999996</v>
      </c>
      <c r="F130" s="4">
        <v>3261.33</v>
      </c>
      <c r="G130" s="4">
        <v>3508.2</v>
      </c>
      <c r="H130" s="4">
        <v>3505.28</v>
      </c>
      <c r="I130" s="4">
        <v>3495.75</v>
      </c>
      <c r="J130" s="4">
        <v>3457.25</v>
      </c>
      <c r="K130" s="4">
        <v>2737.2</v>
      </c>
      <c r="L130" s="4">
        <v>2737.2</v>
      </c>
      <c r="M130" s="4">
        <v>1139.71</v>
      </c>
      <c r="O130" s="4">
        <f t="shared" si="14"/>
        <v>36763.749999999993</v>
      </c>
    </row>
    <row r="131" spans="1:15" x14ac:dyDescent="0.3">
      <c r="A131" s="3" t="s">
        <v>16</v>
      </c>
      <c r="B131" s="4"/>
      <c r="C131" s="4"/>
      <c r="D131" s="4"/>
      <c r="E131" s="4"/>
      <c r="F131" s="4"/>
      <c r="G131" s="4"/>
      <c r="H131" s="4">
        <v>61.58</v>
      </c>
      <c r="I131" s="4">
        <v>69.83</v>
      </c>
      <c r="J131" s="4">
        <v>51.43</v>
      </c>
      <c r="K131" s="4">
        <v>34.85</v>
      </c>
      <c r="L131" s="4">
        <v>30.72</v>
      </c>
      <c r="M131" s="4">
        <v>30.16</v>
      </c>
      <c r="O131" s="4">
        <f t="shared" si="14"/>
        <v>278.57</v>
      </c>
    </row>
    <row r="132" spans="1:15" x14ac:dyDescent="0.3">
      <c r="A132" s="3" t="s">
        <v>17</v>
      </c>
      <c r="B132" s="4">
        <v>1271.1500000000001</v>
      </c>
      <c r="C132" s="4">
        <v>7223.74</v>
      </c>
      <c r="D132" s="4">
        <v>7792.24</v>
      </c>
      <c r="E132" s="4">
        <v>7429.06</v>
      </c>
      <c r="F132" s="4">
        <v>6488.22</v>
      </c>
      <c r="G132" s="4">
        <v>7862.52</v>
      </c>
      <c r="H132" s="4">
        <v>6957.68</v>
      </c>
      <c r="I132" s="4">
        <v>7572.05</v>
      </c>
      <c r="J132" s="4">
        <v>8334.89</v>
      </c>
      <c r="K132" s="4">
        <v>7217.15</v>
      </c>
      <c r="L132" s="4">
        <v>7780.67</v>
      </c>
      <c r="M132" s="4">
        <v>6403.39</v>
      </c>
      <c r="O132" s="4">
        <f t="shared" si="14"/>
        <v>82332.759999999995</v>
      </c>
    </row>
    <row r="133" spans="1:15" x14ac:dyDescent="0.3">
      <c r="A133" s="3" t="s">
        <v>18</v>
      </c>
      <c r="B133" s="4">
        <v>333.76</v>
      </c>
      <c r="C133" s="4">
        <v>345.37</v>
      </c>
      <c r="D133" s="4">
        <v>345.37</v>
      </c>
      <c r="E133" s="4">
        <v>345.37</v>
      </c>
      <c r="F133" s="4">
        <v>345.37</v>
      </c>
      <c r="G133" s="4">
        <v>349.16</v>
      </c>
      <c r="H133" s="4">
        <v>362.94</v>
      </c>
      <c r="I133" s="4">
        <v>362.94</v>
      </c>
      <c r="J133" s="4">
        <v>362.94</v>
      </c>
      <c r="K133" s="4">
        <v>362.94</v>
      </c>
      <c r="L133" s="4">
        <v>359.41</v>
      </c>
      <c r="M133" s="4">
        <v>267.76</v>
      </c>
      <c r="O133" s="4">
        <f t="shared" si="14"/>
        <v>4143.33</v>
      </c>
    </row>
    <row r="134" spans="1:15" x14ac:dyDescent="0.3">
      <c r="A134" s="3" t="s">
        <v>19</v>
      </c>
      <c r="B134" s="4">
        <v>67552</v>
      </c>
      <c r="C134" s="4">
        <v>194047.94</v>
      </c>
      <c r="D134" s="4">
        <v>180046.15</v>
      </c>
      <c r="E134" s="4">
        <v>200483.94</v>
      </c>
      <c r="F134" s="4">
        <v>169302.76</v>
      </c>
      <c r="G134" s="4">
        <v>192446</v>
      </c>
      <c r="H134" s="4">
        <v>181275.78</v>
      </c>
      <c r="I134" s="4">
        <v>192921.86</v>
      </c>
      <c r="J134" s="4">
        <v>169842.82</v>
      </c>
      <c r="K134" s="4">
        <v>157522</v>
      </c>
      <c r="L134" s="4">
        <v>127279.84</v>
      </c>
      <c r="M134" s="4">
        <v>169442.74</v>
      </c>
      <c r="O134" s="4">
        <f t="shared" si="14"/>
        <v>2002163.8300000003</v>
      </c>
    </row>
    <row r="135" spans="1:15" x14ac:dyDescent="0.3">
      <c r="A135" s="3" t="s">
        <v>20</v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O135" s="4">
        <f t="shared" si="14"/>
        <v>0</v>
      </c>
    </row>
    <row r="136" spans="1:15" x14ac:dyDescent="0.3">
      <c r="A136" s="3" t="s">
        <v>21</v>
      </c>
      <c r="B136" s="4">
        <v>4313.53</v>
      </c>
      <c r="C136" s="4">
        <v>9677.49</v>
      </c>
      <c r="D136" s="4">
        <v>12084.83</v>
      </c>
      <c r="E136" s="4">
        <v>11115.3</v>
      </c>
      <c r="F136" s="4">
        <v>9156.25</v>
      </c>
      <c r="G136" s="4">
        <v>12011.96</v>
      </c>
      <c r="H136" s="4">
        <v>9206.56</v>
      </c>
      <c r="I136" s="4">
        <v>10886.94</v>
      </c>
      <c r="J136" s="4">
        <v>12311.22</v>
      </c>
      <c r="K136" s="4">
        <v>9657.65</v>
      </c>
      <c r="L136" s="4">
        <v>11511.95</v>
      </c>
      <c r="M136" s="4">
        <v>9552</v>
      </c>
      <c r="O136" s="4">
        <f t="shared" si="14"/>
        <v>121485.68</v>
      </c>
    </row>
    <row r="137" spans="1:15" x14ac:dyDescent="0.3">
      <c r="A137" s="3" t="s">
        <v>22</v>
      </c>
      <c r="B137" s="4">
        <v>527.95000000000005</v>
      </c>
      <c r="C137" s="4">
        <v>1269.78</v>
      </c>
      <c r="D137" s="4">
        <v>1269.78</v>
      </c>
      <c r="E137" s="4">
        <v>1269.78</v>
      </c>
      <c r="F137" s="4">
        <v>1269.78</v>
      </c>
      <c r="G137" s="4">
        <v>1254.4100000000001</v>
      </c>
      <c r="H137" s="4">
        <v>1338.16</v>
      </c>
      <c r="I137" s="4">
        <v>1362.19</v>
      </c>
      <c r="J137" s="4">
        <v>1338.16</v>
      </c>
      <c r="K137" s="4">
        <v>1338.16</v>
      </c>
      <c r="L137" s="4">
        <v>1338.16</v>
      </c>
      <c r="M137" s="4">
        <v>1095.3499999999999</v>
      </c>
      <c r="O137" s="4">
        <f t="shared" si="14"/>
        <v>14671.66</v>
      </c>
    </row>
    <row r="138" spans="1:15" x14ac:dyDescent="0.3">
      <c r="A138" s="3" t="s">
        <v>23</v>
      </c>
      <c r="B138" s="4"/>
      <c r="C138" s="4"/>
      <c r="D138" s="4"/>
      <c r="E138" s="4"/>
      <c r="F138" s="4"/>
      <c r="G138" s="4">
        <v>12.36</v>
      </c>
      <c r="H138" s="4">
        <v>13.66</v>
      </c>
      <c r="I138" s="4">
        <v>13.66</v>
      </c>
      <c r="J138" s="4">
        <v>13.66</v>
      </c>
      <c r="K138" s="4">
        <v>8.1199999999999992</v>
      </c>
      <c r="L138" s="4"/>
      <c r="M138" s="4"/>
      <c r="O138" s="4">
        <f t="shared" si="14"/>
        <v>61.46</v>
      </c>
    </row>
    <row r="139" spans="1:15" x14ac:dyDescent="0.3">
      <c r="A139" s="3" t="s">
        <v>24</v>
      </c>
      <c r="B139" s="4">
        <v>6.85</v>
      </c>
      <c r="C139" s="4">
        <v>6.85</v>
      </c>
      <c r="D139" s="4">
        <v>6.85</v>
      </c>
      <c r="E139" s="4">
        <v>6.85</v>
      </c>
      <c r="F139" s="4">
        <v>6.85</v>
      </c>
      <c r="G139" s="4">
        <v>7.44</v>
      </c>
      <c r="H139" s="4">
        <v>8.1300000000000008</v>
      </c>
      <c r="I139" s="4">
        <v>8.1300000000000008</v>
      </c>
      <c r="J139" s="4">
        <v>8.1300000000000008</v>
      </c>
      <c r="K139" s="4">
        <v>8.1300000000000008</v>
      </c>
      <c r="L139" s="4">
        <v>8.1300000000000008</v>
      </c>
      <c r="M139" s="4">
        <v>8.1300000000000008</v>
      </c>
      <c r="O139" s="4">
        <f t="shared" si="14"/>
        <v>90.469999999999985</v>
      </c>
    </row>
    <row r="140" spans="1:15" x14ac:dyDescent="0.3">
      <c r="A140" s="3" t="s">
        <v>25</v>
      </c>
      <c r="B140" s="4">
        <v>62.7</v>
      </c>
      <c r="C140" s="4">
        <v>190.49</v>
      </c>
      <c r="D140" s="4">
        <v>204.07</v>
      </c>
      <c r="E140" s="4">
        <v>251.31</v>
      </c>
      <c r="F140" s="4">
        <v>156.83000000000001</v>
      </c>
      <c r="G140" s="4">
        <v>199.3</v>
      </c>
      <c r="H140" s="4">
        <v>166.74</v>
      </c>
      <c r="I140" s="4">
        <v>163.93</v>
      </c>
      <c r="J140" s="4">
        <v>163.24</v>
      </c>
      <c r="K140" s="4">
        <v>163.24</v>
      </c>
      <c r="L140" s="4">
        <v>162.58000000000001</v>
      </c>
      <c r="M140" s="4">
        <v>127.84</v>
      </c>
      <c r="O140" s="4">
        <f t="shared" si="14"/>
        <v>2012.27</v>
      </c>
    </row>
    <row r="141" spans="1:15" x14ac:dyDescent="0.3">
      <c r="A141" s="3" t="s">
        <v>26</v>
      </c>
      <c r="B141" s="4">
        <v>18.72</v>
      </c>
      <c r="C141" s="4">
        <v>1386.16</v>
      </c>
      <c r="D141" s="4">
        <v>1414.27</v>
      </c>
      <c r="E141" s="4">
        <v>3995.47</v>
      </c>
      <c r="F141" s="4">
        <v>3954.52</v>
      </c>
      <c r="G141" s="4">
        <v>5495.28</v>
      </c>
      <c r="H141" s="4">
        <v>5812.64</v>
      </c>
      <c r="I141" s="4">
        <v>7279.83</v>
      </c>
      <c r="J141" s="4">
        <v>6720.27</v>
      </c>
      <c r="K141" s="4">
        <v>11495.55</v>
      </c>
      <c r="L141" s="4">
        <v>10821.04</v>
      </c>
      <c r="M141" s="4">
        <v>7379.56</v>
      </c>
      <c r="O141" s="4">
        <f t="shared" si="14"/>
        <v>65773.310000000012</v>
      </c>
    </row>
    <row r="142" spans="1:15" x14ac:dyDescent="0.3">
      <c r="A142" s="3" t="s">
        <v>27</v>
      </c>
      <c r="B142" s="5">
        <f>SUM(B128:B141)</f>
        <v>227728.89000000004</v>
      </c>
      <c r="C142" s="5">
        <f t="shared" ref="C142:M142" si="15">SUM(C128:C141)</f>
        <v>698824.19</v>
      </c>
      <c r="D142" s="5">
        <f t="shared" si="15"/>
        <v>784157.55999999994</v>
      </c>
      <c r="E142" s="5">
        <f t="shared" si="15"/>
        <v>845973.4</v>
      </c>
      <c r="F142" s="5">
        <f t="shared" si="15"/>
        <v>700228.69</v>
      </c>
      <c r="G142" s="5">
        <f t="shared" si="15"/>
        <v>826280.97</v>
      </c>
      <c r="H142" s="5">
        <f t="shared" si="15"/>
        <v>784250.98000000021</v>
      </c>
      <c r="I142" s="5">
        <f t="shared" si="15"/>
        <v>828543.3899999999</v>
      </c>
      <c r="J142" s="5">
        <f t="shared" si="15"/>
        <v>858767.89</v>
      </c>
      <c r="K142" s="5">
        <f t="shared" si="15"/>
        <v>776054.2</v>
      </c>
      <c r="L142" s="5">
        <f t="shared" si="15"/>
        <v>821669.44</v>
      </c>
      <c r="M142" s="5">
        <f t="shared" si="15"/>
        <v>737663.4</v>
      </c>
      <c r="O142" s="4">
        <f t="shared" si="14"/>
        <v>8890143</v>
      </c>
    </row>
    <row r="146" spans="1:15" x14ac:dyDescent="0.3">
      <c r="A146" t="s">
        <v>352</v>
      </c>
    </row>
    <row r="147" spans="1:15" ht="31.2" x14ac:dyDescent="0.3">
      <c r="A147" s="1" t="s">
        <v>0</v>
      </c>
      <c r="B147" s="2" t="s">
        <v>1</v>
      </c>
      <c r="C147" t="s">
        <v>2</v>
      </c>
      <c r="D147" t="s">
        <v>3</v>
      </c>
      <c r="E147" t="s">
        <v>4</v>
      </c>
      <c r="F147" s="2" t="s">
        <v>5</v>
      </c>
      <c r="G147" t="s">
        <v>6</v>
      </c>
      <c r="H147" t="s">
        <v>7</v>
      </c>
      <c r="I147" t="s">
        <v>8</v>
      </c>
      <c r="J147" s="2" t="s">
        <v>9</v>
      </c>
      <c r="K147" t="s">
        <v>10</v>
      </c>
      <c r="L147" t="s">
        <v>11</v>
      </c>
      <c r="M147" t="s">
        <v>12</v>
      </c>
      <c r="O147" t="s">
        <v>13</v>
      </c>
    </row>
    <row r="148" spans="1:15" x14ac:dyDescent="0.3">
      <c r="A148" s="3">
        <v>4</v>
      </c>
      <c r="B148" s="4">
        <v>455918.86</v>
      </c>
      <c r="C148" s="4">
        <v>512115.22</v>
      </c>
      <c r="D148" s="4">
        <v>578603.76</v>
      </c>
      <c r="E148" s="4">
        <v>612426.43000000005</v>
      </c>
      <c r="F148" s="4">
        <v>501572.41</v>
      </c>
      <c r="G148" s="4">
        <v>593627.07999999996</v>
      </c>
      <c r="H148" s="4">
        <v>569930.89</v>
      </c>
      <c r="I148" s="4">
        <v>595692.93999999994</v>
      </c>
      <c r="J148" s="4">
        <v>644764.11</v>
      </c>
      <c r="K148" s="4">
        <v>577973.96</v>
      </c>
      <c r="L148" s="4">
        <v>649599.51</v>
      </c>
      <c r="M148" s="4">
        <v>531091.55000000005</v>
      </c>
      <c r="O148" s="4">
        <f>SUM(B148:M148)</f>
        <v>6823316.7199999997</v>
      </c>
    </row>
    <row r="149" spans="1:15" x14ac:dyDescent="0.3">
      <c r="A149" s="3" t="s">
        <v>14</v>
      </c>
      <c r="B149" s="4">
        <v>13561.42</v>
      </c>
      <c r="C149" s="4">
        <v>13658.97</v>
      </c>
      <c r="D149" s="4">
        <v>16381.58</v>
      </c>
      <c r="E149" s="4">
        <v>13482.51</v>
      </c>
      <c r="F149" s="4">
        <v>10336.51</v>
      </c>
      <c r="G149" s="4">
        <v>16833.2</v>
      </c>
      <c r="H149" s="4">
        <v>10325.91</v>
      </c>
      <c r="I149" s="4">
        <v>14514.77</v>
      </c>
      <c r="J149" s="4">
        <v>17632.54</v>
      </c>
      <c r="K149" s="4">
        <v>11678.78</v>
      </c>
      <c r="L149" s="4">
        <v>14761.72</v>
      </c>
      <c r="M149" s="4">
        <v>15024.32</v>
      </c>
      <c r="O149" s="4">
        <f t="shared" ref="O149:O162" si="16">SUM(B149:M149)</f>
        <v>168192.23</v>
      </c>
    </row>
    <row r="150" spans="1:15" x14ac:dyDescent="0.3">
      <c r="A150" s="3" t="s">
        <v>15</v>
      </c>
      <c r="B150" s="4">
        <v>3437.78</v>
      </c>
      <c r="C150" s="4">
        <v>3333.63</v>
      </c>
      <c r="D150" s="4">
        <v>3333.63</v>
      </c>
      <c r="E150" s="4">
        <v>4373.29</v>
      </c>
      <c r="F150" s="4">
        <v>3261.33</v>
      </c>
      <c r="G150" s="4">
        <v>3508.2</v>
      </c>
      <c r="H150" s="4">
        <v>3505.28</v>
      </c>
      <c r="I150" s="4">
        <v>3495.75</v>
      </c>
      <c r="J150" s="4">
        <v>3457.25</v>
      </c>
      <c r="K150" s="4">
        <v>2737.2</v>
      </c>
      <c r="L150" s="4">
        <v>2737.2</v>
      </c>
      <c r="M150" s="4">
        <v>1139.71</v>
      </c>
      <c r="O150" s="4">
        <f t="shared" si="16"/>
        <v>38320.25</v>
      </c>
    </row>
    <row r="151" spans="1:15" x14ac:dyDescent="0.3">
      <c r="A151" s="3" t="s">
        <v>16</v>
      </c>
      <c r="B151" s="4"/>
      <c r="C151" s="4"/>
      <c r="D151" s="4"/>
      <c r="E151" s="4"/>
      <c r="F151" s="4"/>
      <c r="G151" s="4"/>
      <c r="H151" s="4">
        <v>61.58</v>
      </c>
      <c r="I151" s="4">
        <v>69.83</v>
      </c>
      <c r="J151" s="4">
        <v>51.43</v>
      </c>
      <c r="K151" s="4">
        <v>34.85</v>
      </c>
      <c r="L151" s="4">
        <v>30.72</v>
      </c>
      <c r="M151" s="4">
        <v>30.16</v>
      </c>
      <c r="O151" s="4">
        <f t="shared" si="16"/>
        <v>278.57</v>
      </c>
    </row>
    <row r="152" spans="1:15" x14ac:dyDescent="0.3">
      <c r="A152" s="3" t="s">
        <v>17</v>
      </c>
      <c r="B152" s="4">
        <v>7270.84</v>
      </c>
      <c r="C152" s="4">
        <v>7223.74</v>
      </c>
      <c r="D152" s="4">
        <v>7792.24</v>
      </c>
      <c r="E152" s="4">
        <v>7429.06</v>
      </c>
      <c r="F152" s="4">
        <v>6488.22</v>
      </c>
      <c r="G152" s="4">
        <v>7862.52</v>
      </c>
      <c r="H152" s="4">
        <v>6957.68</v>
      </c>
      <c r="I152" s="4">
        <v>7572.05</v>
      </c>
      <c r="J152" s="4">
        <v>8334.89</v>
      </c>
      <c r="K152" s="4">
        <v>7217.15</v>
      </c>
      <c r="L152" s="4">
        <v>7780.67</v>
      </c>
      <c r="M152" s="4">
        <v>6403.39</v>
      </c>
      <c r="O152" s="4">
        <f t="shared" si="16"/>
        <v>88332.449999999983</v>
      </c>
    </row>
    <row r="153" spans="1:15" x14ac:dyDescent="0.3">
      <c r="A153" s="3" t="s">
        <v>18</v>
      </c>
      <c r="B153" s="4">
        <v>345.37</v>
      </c>
      <c r="C153" s="4">
        <v>345.37</v>
      </c>
      <c r="D153" s="4">
        <v>345.37</v>
      </c>
      <c r="E153" s="4">
        <v>345.37</v>
      </c>
      <c r="F153" s="4">
        <v>345.37</v>
      </c>
      <c r="G153" s="4">
        <v>349.16</v>
      </c>
      <c r="H153" s="4">
        <v>362.94</v>
      </c>
      <c r="I153" s="4">
        <v>362.94</v>
      </c>
      <c r="J153" s="4">
        <v>362.94</v>
      </c>
      <c r="K153" s="4">
        <v>362.94</v>
      </c>
      <c r="L153" s="4">
        <v>359.41</v>
      </c>
      <c r="M153" s="4">
        <v>267.76</v>
      </c>
      <c r="O153" s="4">
        <f t="shared" si="16"/>
        <v>4154.9399999999996</v>
      </c>
    </row>
    <row r="154" spans="1:15" x14ac:dyDescent="0.3">
      <c r="A154" s="3" t="s">
        <v>19</v>
      </c>
      <c r="B154" s="4">
        <v>155640.82</v>
      </c>
      <c r="C154" s="4">
        <v>205281</v>
      </c>
      <c r="D154" s="4">
        <v>180046.15</v>
      </c>
      <c r="E154" s="4">
        <v>200483.94</v>
      </c>
      <c r="F154" s="4">
        <v>169302.76</v>
      </c>
      <c r="G154" s="4">
        <v>192446</v>
      </c>
      <c r="H154" s="4">
        <v>181275.78</v>
      </c>
      <c r="I154" s="4">
        <v>192921.86</v>
      </c>
      <c r="J154" s="4">
        <v>169842.82</v>
      </c>
      <c r="K154" s="4">
        <v>157522</v>
      </c>
      <c r="L154" s="4">
        <v>127279.84</v>
      </c>
      <c r="M154" s="4">
        <v>169442.74</v>
      </c>
      <c r="O154" s="4">
        <f t="shared" si="16"/>
        <v>2101485.71</v>
      </c>
    </row>
    <row r="155" spans="1:15" x14ac:dyDescent="0.3">
      <c r="A155" s="3" t="s">
        <v>20</v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O155" s="4">
        <f t="shared" si="16"/>
        <v>0</v>
      </c>
    </row>
    <row r="156" spans="1:15" x14ac:dyDescent="0.3">
      <c r="A156" s="3" t="s">
        <v>21</v>
      </c>
      <c r="B156" s="4">
        <v>8620.5</v>
      </c>
      <c r="C156" s="4">
        <v>10129.629999999999</v>
      </c>
      <c r="D156" s="4">
        <v>12099.52</v>
      </c>
      <c r="E156" s="4">
        <v>11122.33</v>
      </c>
      <c r="F156" s="4">
        <v>9163.2800000000007</v>
      </c>
      <c r="G156" s="4">
        <v>12019.12</v>
      </c>
      <c r="H156" s="4">
        <v>9214.27</v>
      </c>
      <c r="I156" s="4">
        <v>10894.65</v>
      </c>
      <c r="J156" s="4">
        <v>12318.93</v>
      </c>
      <c r="K156" s="4">
        <v>9657.65</v>
      </c>
      <c r="L156" s="4">
        <v>11511.95</v>
      </c>
      <c r="M156" s="4">
        <v>9552</v>
      </c>
      <c r="O156" s="4">
        <f t="shared" si="16"/>
        <v>126303.82999999997</v>
      </c>
    </row>
    <row r="157" spans="1:15" x14ac:dyDescent="0.3">
      <c r="A157" s="3" t="s">
        <v>22</v>
      </c>
      <c r="B157" s="4">
        <v>1251.04</v>
      </c>
      <c r="C157" s="4">
        <v>1269.78</v>
      </c>
      <c r="D157" s="4">
        <v>1269.78</v>
      </c>
      <c r="E157" s="4">
        <v>1269.78</v>
      </c>
      <c r="F157" s="4">
        <v>1269.78</v>
      </c>
      <c r="G157" s="4">
        <v>1254.4100000000001</v>
      </c>
      <c r="H157" s="4">
        <v>1338.16</v>
      </c>
      <c r="I157" s="4">
        <v>1362.19</v>
      </c>
      <c r="J157" s="4">
        <v>1338.16</v>
      </c>
      <c r="K157" s="4">
        <v>1338.16</v>
      </c>
      <c r="L157" s="4">
        <v>1338.16</v>
      </c>
      <c r="M157" s="4">
        <v>1095.3499999999999</v>
      </c>
      <c r="O157" s="4">
        <f t="shared" si="16"/>
        <v>15394.75</v>
      </c>
    </row>
    <row r="158" spans="1:15" x14ac:dyDescent="0.3">
      <c r="A158" s="3" t="s">
        <v>23</v>
      </c>
      <c r="B158" s="4"/>
      <c r="C158" s="4"/>
      <c r="D158" s="4"/>
      <c r="E158" s="4"/>
      <c r="F158" s="4"/>
      <c r="G158" s="4">
        <v>12.36</v>
      </c>
      <c r="H158" s="4">
        <v>13.66</v>
      </c>
      <c r="I158" s="4">
        <v>13.66</v>
      </c>
      <c r="J158" s="4">
        <v>13.66</v>
      </c>
      <c r="K158" s="4">
        <v>8.1199999999999992</v>
      </c>
      <c r="L158" s="4"/>
      <c r="M158" s="4"/>
      <c r="O158" s="4">
        <f t="shared" si="16"/>
        <v>61.46</v>
      </c>
    </row>
    <row r="159" spans="1:15" x14ac:dyDescent="0.3">
      <c r="A159" s="3" t="s">
        <v>24</v>
      </c>
      <c r="B159" s="4">
        <v>6.85</v>
      </c>
      <c r="C159" s="4">
        <v>6.85</v>
      </c>
      <c r="D159" s="4">
        <v>6.85</v>
      </c>
      <c r="E159" s="4">
        <v>6.85</v>
      </c>
      <c r="F159" s="4">
        <v>6.85</v>
      </c>
      <c r="G159" s="4">
        <v>7.44</v>
      </c>
      <c r="H159" s="4">
        <v>8.1300000000000008</v>
      </c>
      <c r="I159" s="4">
        <v>8.1300000000000008</v>
      </c>
      <c r="J159" s="4">
        <v>8.1300000000000008</v>
      </c>
      <c r="K159" s="4">
        <v>8.1300000000000008</v>
      </c>
      <c r="L159" s="4">
        <v>8.1300000000000008</v>
      </c>
      <c r="M159" s="4">
        <v>8.1300000000000008</v>
      </c>
      <c r="O159" s="4">
        <f t="shared" si="16"/>
        <v>90.469999999999985</v>
      </c>
    </row>
    <row r="160" spans="1:15" x14ac:dyDescent="0.3">
      <c r="A160" s="3" t="s">
        <v>25</v>
      </c>
      <c r="B160" s="4">
        <v>181.59</v>
      </c>
      <c r="C160" s="4">
        <v>190.49</v>
      </c>
      <c r="D160" s="4">
        <v>204.07</v>
      </c>
      <c r="E160" s="4">
        <v>251.31</v>
      </c>
      <c r="F160" s="4">
        <v>156.83000000000001</v>
      </c>
      <c r="G160" s="4">
        <v>199.3</v>
      </c>
      <c r="H160" s="4">
        <v>166.74</v>
      </c>
      <c r="I160" s="4">
        <v>163.93</v>
      </c>
      <c r="J160" s="4">
        <v>163.24</v>
      </c>
      <c r="K160" s="4">
        <v>163.24</v>
      </c>
      <c r="L160" s="4">
        <v>162.58000000000001</v>
      </c>
      <c r="M160" s="4">
        <v>127.84</v>
      </c>
      <c r="O160" s="4">
        <f t="shared" si="16"/>
        <v>2131.1600000000003</v>
      </c>
    </row>
    <row r="161" spans="1:15" x14ac:dyDescent="0.3">
      <c r="A161" s="3" t="s">
        <v>26</v>
      </c>
      <c r="B161" s="4">
        <v>1139.79</v>
      </c>
      <c r="C161" s="4">
        <v>1481.41</v>
      </c>
      <c r="D161" s="4">
        <v>2304.66</v>
      </c>
      <c r="E161" s="4">
        <v>4555.7700000000004</v>
      </c>
      <c r="F161" s="4">
        <v>4087.25</v>
      </c>
      <c r="G161" s="4">
        <v>6447.33</v>
      </c>
      <c r="H161" s="4">
        <v>5968.72</v>
      </c>
      <c r="I161" s="4">
        <v>7851.25</v>
      </c>
      <c r="J161" s="4">
        <v>7707.03</v>
      </c>
      <c r="K161" s="4">
        <v>11651.63</v>
      </c>
      <c r="L161" s="4">
        <v>11392.46</v>
      </c>
      <c r="M161" s="4">
        <v>7894.04</v>
      </c>
      <c r="O161" s="4">
        <f t="shared" si="16"/>
        <v>72481.34</v>
      </c>
    </row>
    <row r="162" spans="1:15" x14ac:dyDescent="0.3">
      <c r="A162" s="3" t="s">
        <v>27</v>
      </c>
      <c r="B162" s="5">
        <f>SUM(B148:B161)</f>
        <v>647374.8600000001</v>
      </c>
      <c r="C162" s="5">
        <f t="shared" ref="C162:M162" si="17">SUM(C148:C161)</f>
        <v>755036.09</v>
      </c>
      <c r="D162" s="5">
        <f t="shared" si="17"/>
        <v>802387.61</v>
      </c>
      <c r="E162" s="5">
        <f t="shared" si="17"/>
        <v>855746.64000000013</v>
      </c>
      <c r="F162" s="5">
        <f t="shared" si="17"/>
        <v>705990.59</v>
      </c>
      <c r="G162" s="5">
        <f t="shared" si="17"/>
        <v>834566.11999999988</v>
      </c>
      <c r="H162" s="5">
        <f t="shared" si="17"/>
        <v>789129.74000000011</v>
      </c>
      <c r="I162" s="5">
        <f t="shared" si="17"/>
        <v>834923.95</v>
      </c>
      <c r="J162" s="5">
        <f t="shared" si="17"/>
        <v>865995.13000000012</v>
      </c>
      <c r="K162" s="5">
        <f t="shared" si="17"/>
        <v>780353.80999999994</v>
      </c>
      <c r="L162" s="5">
        <f t="shared" si="17"/>
        <v>826962.34999999986</v>
      </c>
      <c r="M162" s="5">
        <f t="shared" si="17"/>
        <v>742076.99</v>
      </c>
      <c r="O162" s="4">
        <f t="shared" si="16"/>
        <v>9440543.8800000008</v>
      </c>
    </row>
    <row r="164" spans="1:15" ht="6" customHeight="1" x14ac:dyDescent="0.3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6" spans="1:15" x14ac:dyDescent="0.3">
      <c r="A166" t="s">
        <v>356</v>
      </c>
      <c r="C166" s="38" t="s">
        <v>539</v>
      </c>
    </row>
    <row r="167" spans="1:15" ht="31.2" x14ac:dyDescent="0.3">
      <c r="A167" s="1" t="s">
        <v>0</v>
      </c>
      <c r="B167" s="2" t="s">
        <v>1</v>
      </c>
      <c r="C167" t="s">
        <v>2</v>
      </c>
      <c r="D167" t="s">
        <v>3</v>
      </c>
      <c r="E167" t="s">
        <v>4</v>
      </c>
      <c r="F167" s="2" t="s">
        <v>5</v>
      </c>
      <c r="G167" t="s">
        <v>6</v>
      </c>
      <c r="H167" t="s">
        <v>7</v>
      </c>
      <c r="I167" t="s">
        <v>8</v>
      </c>
      <c r="J167" s="2" t="s">
        <v>9</v>
      </c>
      <c r="K167" t="s">
        <v>10</v>
      </c>
      <c r="L167" t="s">
        <v>11</v>
      </c>
      <c r="M167" t="s">
        <v>12</v>
      </c>
      <c r="O167" t="s">
        <v>13</v>
      </c>
    </row>
    <row r="168" spans="1:15" x14ac:dyDescent="0.3">
      <c r="A168" s="33">
        <v>4</v>
      </c>
      <c r="B168" s="34"/>
      <c r="C168" s="34"/>
      <c r="D168" s="34"/>
      <c r="E168" s="34">
        <v>164195.1</v>
      </c>
      <c r="F168" s="34">
        <v>596.54</v>
      </c>
      <c r="G168" s="34">
        <v>573.65</v>
      </c>
      <c r="H168" s="34">
        <v>640.86</v>
      </c>
      <c r="I168" s="34">
        <v>655.97</v>
      </c>
      <c r="J168" s="34">
        <v>618.76</v>
      </c>
      <c r="K168" s="34">
        <v>624.26</v>
      </c>
      <c r="L168" s="34">
        <v>899.4</v>
      </c>
      <c r="M168" s="34">
        <v>2954</v>
      </c>
      <c r="N168" s="35"/>
      <c r="O168" s="36">
        <f>SUM(B168:M168)</f>
        <v>171758.54</v>
      </c>
    </row>
    <row r="169" spans="1:15" x14ac:dyDescent="0.3">
      <c r="A169" s="3" t="s">
        <v>26</v>
      </c>
      <c r="B169" s="4">
        <v>4588555.59</v>
      </c>
      <c r="C169" s="4">
        <v>1937685.7</v>
      </c>
      <c r="D169" s="4">
        <v>881495.78</v>
      </c>
      <c r="E169" s="4">
        <v>936594.57</v>
      </c>
      <c r="F169" s="4">
        <v>876192.82</v>
      </c>
      <c r="G169" s="4">
        <v>1457025.04</v>
      </c>
      <c r="H169" s="4">
        <v>465948.13</v>
      </c>
      <c r="I169" s="4">
        <v>768815.29</v>
      </c>
      <c r="J169" s="4">
        <v>809689.25</v>
      </c>
      <c r="K169" s="4">
        <v>939232.78</v>
      </c>
      <c r="L169" s="4">
        <v>858869.93</v>
      </c>
      <c r="M169" s="4">
        <v>836551.7</v>
      </c>
      <c r="O169" s="6">
        <f>SUM(B169:M169)</f>
        <v>15356656.58</v>
      </c>
    </row>
    <row r="170" spans="1:15" x14ac:dyDescent="0.3">
      <c r="A170" t="s">
        <v>27</v>
      </c>
      <c r="B170" s="6">
        <f>SUM(B168:B169)</f>
        <v>4588555.59</v>
      </c>
      <c r="C170" s="6">
        <f t="shared" ref="C170:N170" si="18">SUM(C168:C169)</f>
        <v>1937685.7</v>
      </c>
      <c r="D170" s="6">
        <f t="shared" si="18"/>
        <v>881495.78</v>
      </c>
      <c r="E170" s="6">
        <f>SUM(E168:E169)</f>
        <v>1100789.67</v>
      </c>
      <c r="F170" s="6">
        <f t="shared" ref="F170:M170" si="19">SUM(F168:F169)</f>
        <v>876789.36</v>
      </c>
      <c r="G170" s="6">
        <f t="shared" si="19"/>
        <v>1457598.69</v>
      </c>
      <c r="H170" s="6">
        <f t="shared" si="19"/>
        <v>466588.99</v>
      </c>
      <c r="I170" s="6">
        <f t="shared" si="19"/>
        <v>769471.26</v>
      </c>
      <c r="J170" s="6">
        <f t="shared" si="19"/>
        <v>810308.01</v>
      </c>
      <c r="K170" s="6">
        <f t="shared" si="19"/>
        <v>939857.04</v>
      </c>
      <c r="L170" s="6">
        <f t="shared" si="19"/>
        <v>859769.33000000007</v>
      </c>
      <c r="M170" s="6">
        <f t="shared" si="19"/>
        <v>839505.7</v>
      </c>
      <c r="N170" s="6">
        <f t="shared" si="18"/>
        <v>0</v>
      </c>
      <c r="O170" s="6">
        <f>SUM(B170:M170)</f>
        <v>15528415.119999999</v>
      </c>
    </row>
    <row r="172" spans="1:15" x14ac:dyDescent="0.3">
      <c r="A172" t="s">
        <v>357</v>
      </c>
    </row>
    <row r="173" spans="1:15" ht="31.2" x14ac:dyDescent="0.3">
      <c r="A173" s="1" t="s">
        <v>0</v>
      </c>
      <c r="B173" s="2" t="s">
        <v>1</v>
      </c>
      <c r="C173" t="s">
        <v>2</v>
      </c>
      <c r="D173" t="s">
        <v>3</v>
      </c>
      <c r="E173" t="s">
        <v>4</v>
      </c>
      <c r="F173" s="2" t="s">
        <v>5</v>
      </c>
      <c r="G173" t="s">
        <v>6</v>
      </c>
      <c r="H173" t="s">
        <v>7</v>
      </c>
      <c r="I173" t="s">
        <v>8</v>
      </c>
      <c r="J173" s="2" t="s">
        <v>9</v>
      </c>
      <c r="K173" t="s">
        <v>10</v>
      </c>
      <c r="L173" t="s">
        <v>11</v>
      </c>
      <c r="M173" t="s">
        <v>12</v>
      </c>
      <c r="O173" t="s">
        <v>13</v>
      </c>
    </row>
    <row r="174" spans="1:15" x14ac:dyDescent="0.3">
      <c r="A174" s="33">
        <v>4</v>
      </c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5"/>
      <c r="O174" s="36">
        <f>SUM(B174:M174)</f>
        <v>0</v>
      </c>
    </row>
    <row r="175" spans="1:15" x14ac:dyDescent="0.3">
      <c r="A175" s="3" t="s">
        <v>26</v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O175" s="6">
        <f>SUM(B175:M175)</f>
        <v>0</v>
      </c>
    </row>
    <row r="176" spans="1:15" x14ac:dyDescent="0.3">
      <c r="A176" t="s">
        <v>27</v>
      </c>
      <c r="B176" s="6">
        <f>SUM(B174:B175)</f>
        <v>0</v>
      </c>
      <c r="C176" s="6">
        <f t="shared" ref="C176:N176" si="20">SUM(C174:C175)</f>
        <v>0</v>
      </c>
      <c r="D176" s="6">
        <f t="shared" si="20"/>
        <v>0</v>
      </c>
      <c r="E176" s="6">
        <f t="shared" si="20"/>
        <v>0</v>
      </c>
      <c r="F176" s="6">
        <f t="shared" si="20"/>
        <v>0</v>
      </c>
      <c r="G176" s="6">
        <f t="shared" si="20"/>
        <v>0</v>
      </c>
      <c r="H176" s="6">
        <f t="shared" si="20"/>
        <v>0</v>
      </c>
      <c r="I176" s="6">
        <f t="shared" si="20"/>
        <v>0</v>
      </c>
      <c r="J176" s="6">
        <f t="shared" si="20"/>
        <v>0</v>
      </c>
      <c r="K176" s="6">
        <f t="shared" si="20"/>
        <v>0</v>
      </c>
      <c r="L176" s="6">
        <f t="shared" si="20"/>
        <v>0</v>
      </c>
      <c r="M176" s="6">
        <f t="shared" si="20"/>
        <v>0</v>
      </c>
      <c r="N176" s="6">
        <f t="shared" si="20"/>
        <v>0</v>
      </c>
      <c r="O176" s="6">
        <f>O175</f>
        <v>0</v>
      </c>
    </row>
    <row r="178" spans="1:15" x14ac:dyDescent="0.3">
      <c r="A178" s="9" t="s">
        <v>356</v>
      </c>
      <c r="B178" s="9"/>
      <c r="C178" s="38" t="s">
        <v>540</v>
      </c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ht="31.2" x14ac:dyDescent="0.3">
      <c r="A179" s="10" t="s">
        <v>0</v>
      </c>
      <c r="B179" s="11" t="s">
        <v>1</v>
      </c>
      <c r="C179" s="9" t="s">
        <v>2</v>
      </c>
      <c r="D179" s="9" t="s">
        <v>3</v>
      </c>
      <c r="E179" s="9" t="s">
        <v>4</v>
      </c>
      <c r="F179" s="11" t="s">
        <v>5</v>
      </c>
      <c r="G179" s="9" t="s">
        <v>6</v>
      </c>
      <c r="H179" s="9" t="s">
        <v>7</v>
      </c>
      <c r="I179" s="9" t="s">
        <v>8</v>
      </c>
      <c r="J179" s="11" t="s">
        <v>9</v>
      </c>
      <c r="K179" s="9" t="s">
        <v>10</v>
      </c>
      <c r="L179" s="9" t="s">
        <v>11</v>
      </c>
      <c r="M179" s="9" t="s">
        <v>12</v>
      </c>
      <c r="N179" s="9"/>
      <c r="O179" s="9" t="s">
        <v>13</v>
      </c>
    </row>
    <row r="180" spans="1:15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x14ac:dyDescent="0.3">
      <c r="A181" s="12">
        <v>4</v>
      </c>
      <c r="B181" s="41"/>
      <c r="C181" s="41"/>
      <c r="D181" s="41"/>
      <c r="E181" s="34">
        <v>164195.1</v>
      </c>
      <c r="F181" s="34">
        <v>596.54</v>
      </c>
      <c r="G181" s="34">
        <v>573.65</v>
      </c>
      <c r="H181" s="34">
        <v>640.86</v>
      </c>
      <c r="I181" s="34">
        <v>655.97</v>
      </c>
      <c r="J181" s="34">
        <v>618.76</v>
      </c>
      <c r="K181" s="34">
        <v>624.26</v>
      </c>
      <c r="L181" s="34">
        <v>899.4</v>
      </c>
      <c r="M181" s="34">
        <v>2954</v>
      </c>
      <c r="N181" s="35"/>
      <c r="O181" s="36">
        <f>SUM(B181:M181)</f>
        <v>171758.54</v>
      </c>
    </row>
    <row r="182" spans="1:15" x14ac:dyDescent="0.3">
      <c r="A182" s="12" t="s">
        <v>26</v>
      </c>
      <c r="B182" s="13">
        <v>4574155.3899999997</v>
      </c>
      <c r="C182" s="13">
        <v>1907145.1</v>
      </c>
      <c r="D182" s="13">
        <v>804885.5</v>
      </c>
      <c r="E182" s="13">
        <v>879261.83</v>
      </c>
      <c r="F182" s="13">
        <v>868282.11</v>
      </c>
      <c r="G182" s="13">
        <v>1408598.73</v>
      </c>
      <c r="H182" s="13">
        <v>464242.48</v>
      </c>
      <c r="I182" s="13">
        <v>766210.79</v>
      </c>
      <c r="J182" s="13">
        <v>794614.72</v>
      </c>
      <c r="K182" s="13">
        <v>921358.79</v>
      </c>
      <c r="L182" s="13">
        <v>840128.34</v>
      </c>
      <c r="M182" s="13">
        <v>819889.26</v>
      </c>
      <c r="N182" s="9"/>
      <c r="O182" s="13">
        <f>SUM(B182:M182)</f>
        <v>15048773.040000001</v>
      </c>
    </row>
    <row r="183" spans="1:15" x14ac:dyDescent="0.3">
      <c r="A183" s="9"/>
      <c r="B183" s="13">
        <f>SUM(B181:B182)</f>
        <v>4574155.3899999997</v>
      </c>
      <c r="C183" s="13">
        <f t="shared" ref="C183:M183" si="21">SUM(C181:C182)</f>
        <v>1907145.1</v>
      </c>
      <c r="D183" s="13">
        <f t="shared" si="21"/>
        <v>804885.5</v>
      </c>
      <c r="E183" s="13">
        <f t="shared" si="21"/>
        <v>1043456.9299999999</v>
      </c>
      <c r="F183" s="13">
        <f t="shared" si="21"/>
        <v>868878.65</v>
      </c>
      <c r="G183" s="13">
        <f t="shared" si="21"/>
        <v>1409172.38</v>
      </c>
      <c r="H183" s="13">
        <f t="shared" si="21"/>
        <v>464883.33999999997</v>
      </c>
      <c r="I183" s="13">
        <f t="shared" si="21"/>
        <v>766866.76</v>
      </c>
      <c r="J183" s="13">
        <f t="shared" si="21"/>
        <v>795233.48</v>
      </c>
      <c r="K183" s="13">
        <f t="shared" si="21"/>
        <v>921983.05</v>
      </c>
      <c r="L183" s="13">
        <f t="shared" si="21"/>
        <v>841027.74</v>
      </c>
      <c r="M183" s="13">
        <f t="shared" si="21"/>
        <v>822843.26</v>
      </c>
      <c r="N183" s="9"/>
      <c r="O183" s="13">
        <f>SUM(B183:M183)</f>
        <v>15220531.58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5:O184"/>
  <sheetViews>
    <sheetView workbookViewId="0">
      <selection activeCell="B148" sqref="B148:M161"/>
    </sheetView>
  </sheetViews>
  <sheetFormatPr defaultColWidth="11.19921875" defaultRowHeight="15.6" x14ac:dyDescent="0.3"/>
  <cols>
    <col min="2" max="13" width="15.19921875" bestFit="1" customWidth="1"/>
    <col min="14" max="14" width="2" customWidth="1"/>
    <col min="15" max="15" width="16.19921875" bestFit="1" customWidth="1"/>
  </cols>
  <sheetData>
    <row r="5" spans="1:15" x14ac:dyDescent="0.3">
      <c r="A5" s="9" t="s">
        <v>188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31.2" x14ac:dyDescent="0.3">
      <c r="A6" s="10" t="s">
        <v>0</v>
      </c>
      <c r="B6" s="11" t="s">
        <v>1</v>
      </c>
      <c r="C6" s="9" t="s">
        <v>2</v>
      </c>
      <c r="D6" s="9" t="s">
        <v>3</v>
      </c>
      <c r="E6" s="9" t="s">
        <v>4</v>
      </c>
      <c r="F6" s="11" t="s">
        <v>5</v>
      </c>
      <c r="G6" s="9" t="s">
        <v>6</v>
      </c>
      <c r="H6" s="9" t="s">
        <v>7</v>
      </c>
      <c r="I6" s="9" t="s">
        <v>8</v>
      </c>
      <c r="J6" s="11" t="s">
        <v>9</v>
      </c>
      <c r="K6" s="9" t="s">
        <v>10</v>
      </c>
      <c r="L6" s="9" t="s">
        <v>11</v>
      </c>
      <c r="M6" s="9" t="s">
        <v>12</v>
      </c>
      <c r="N6" s="9"/>
      <c r="O6" s="9" t="s">
        <v>13</v>
      </c>
    </row>
    <row r="7" spans="1:15" x14ac:dyDescent="0.3">
      <c r="A7" s="12">
        <v>4</v>
      </c>
      <c r="B7" s="4">
        <v>35866487.409999996</v>
      </c>
      <c r="C7" s="4">
        <v>34067840.009999998</v>
      </c>
      <c r="D7" s="4">
        <v>34747642.689999998</v>
      </c>
      <c r="E7" s="4">
        <v>35806933.130000003</v>
      </c>
      <c r="F7" s="4">
        <v>33927963.329999998</v>
      </c>
      <c r="G7" s="4">
        <v>33570435.799999997</v>
      </c>
      <c r="H7" s="4">
        <v>35385432.420000002</v>
      </c>
      <c r="I7" s="4">
        <v>34238020.979999997</v>
      </c>
      <c r="J7" s="4">
        <v>36613850.189999998</v>
      </c>
      <c r="K7" s="4">
        <v>37863542.939999998</v>
      </c>
      <c r="L7" s="4">
        <v>35721090.170000002</v>
      </c>
      <c r="M7" s="4">
        <v>36922066.549999997</v>
      </c>
      <c r="N7" s="9"/>
      <c r="O7" s="6">
        <f>SUM(B7:M7)</f>
        <v>424731305.62000006</v>
      </c>
    </row>
    <row r="8" spans="1:15" x14ac:dyDescent="0.3">
      <c r="A8" s="12" t="s">
        <v>14</v>
      </c>
      <c r="B8" s="4">
        <v>929773.66</v>
      </c>
      <c r="C8" s="4">
        <v>856653.58</v>
      </c>
      <c r="D8" s="4">
        <v>893567.74</v>
      </c>
      <c r="E8" s="4">
        <v>917010.98</v>
      </c>
      <c r="F8" s="4">
        <v>925753.28</v>
      </c>
      <c r="G8" s="4">
        <v>1032573.15</v>
      </c>
      <c r="H8" s="4">
        <v>991754.88</v>
      </c>
      <c r="I8" s="4">
        <v>930815.18</v>
      </c>
      <c r="J8" s="4">
        <v>1110329.97</v>
      </c>
      <c r="K8" s="4">
        <v>1079802.02</v>
      </c>
      <c r="L8" s="4">
        <v>978984.75</v>
      </c>
      <c r="M8" s="4">
        <v>994678.23</v>
      </c>
      <c r="N8" s="9"/>
      <c r="O8" s="6">
        <f t="shared" ref="O8:O21" si="0">SUM(B8:M8)</f>
        <v>11641697.42</v>
      </c>
    </row>
    <row r="9" spans="1:15" x14ac:dyDescent="0.3">
      <c r="A9" s="12" t="s">
        <v>15</v>
      </c>
      <c r="B9" s="4">
        <v>906711.8</v>
      </c>
      <c r="C9" s="4">
        <v>890734.98</v>
      </c>
      <c r="D9" s="4">
        <v>844120.93</v>
      </c>
      <c r="E9" s="4">
        <v>988268.16</v>
      </c>
      <c r="F9" s="4">
        <v>825558.64</v>
      </c>
      <c r="G9" s="4">
        <v>756933</v>
      </c>
      <c r="H9" s="4">
        <v>875420.61</v>
      </c>
      <c r="I9" s="4">
        <v>840715.42</v>
      </c>
      <c r="J9" s="4">
        <v>957700.92</v>
      </c>
      <c r="K9" s="4">
        <v>980546.31</v>
      </c>
      <c r="L9" s="4">
        <v>862250.04</v>
      </c>
      <c r="M9" s="4">
        <v>1061362.56</v>
      </c>
      <c r="N9" s="9"/>
      <c r="O9" s="6">
        <f t="shared" si="0"/>
        <v>10790323.369999999</v>
      </c>
    </row>
    <row r="10" spans="1:15" x14ac:dyDescent="0.3">
      <c r="A10" s="12" t="s">
        <v>16</v>
      </c>
      <c r="B10" s="4">
        <v>710611.8</v>
      </c>
      <c r="C10" s="4">
        <v>684061.03</v>
      </c>
      <c r="D10" s="4">
        <v>691539.81</v>
      </c>
      <c r="E10" s="4">
        <v>716219.83</v>
      </c>
      <c r="F10" s="4">
        <v>683350.03</v>
      </c>
      <c r="G10" s="4">
        <v>684567.76</v>
      </c>
      <c r="H10" s="4">
        <v>714620.64</v>
      </c>
      <c r="I10" s="4">
        <v>689791.67</v>
      </c>
      <c r="J10" s="4">
        <v>726280</v>
      </c>
      <c r="K10" s="4">
        <v>738124.65</v>
      </c>
      <c r="L10" s="4">
        <v>723647.98</v>
      </c>
      <c r="M10" s="4">
        <v>736126.86</v>
      </c>
      <c r="N10" s="9"/>
      <c r="O10" s="6">
        <f t="shared" si="0"/>
        <v>8498942.0599999987</v>
      </c>
    </row>
    <row r="11" spans="1:15" x14ac:dyDescent="0.3">
      <c r="A11" s="12" t="s">
        <v>17</v>
      </c>
      <c r="B11" s="4">
        <v>512461.27</v>
      </c>
      <c r="C11" s="4">
        <v>491975.73</v>
      </c>
      <c r="D11" s="4">
        <v>478321.31</v>
      </c>
      <c r="E11" s="4">
        <v>516291.54</v>
      </c>
      <c r="F11" s="4">
        <v>536158.86</v>
      </c>
      <c r="G11" s="4">
        <v>468334.65</v>
      </c>
      <c r="H11" s="4">
        <v>530670.72</v>
      </c>
      <c r="I11" s="4">
        <v>520345.94</v>
      </c>
      <c r="J11" s="4">
        <v>533348.30000000005</v>
      </c>
      <c r="K11" s="4">
        <v>535068.03</v>
      </c>
      <c r="L11" s="4">
        <v>477087.93</v>
      </c>
      <c r="M11" s="4">
        <v>513312.36</v>
      </c>
      <c r="N11" s="9"/>
      <c r="O11" s="6">
        <f t="shared" si="0"/>
        <v>6113376.6400000006</v>
      </c>
    </row>
    <row r="12" spans="1:15" x14ac:dyDescent="0.3">
      <c r="A12" s="12" t="s">
        <v>18</v>
      </c>
      <c r="B12" s="4">
        <v>277456.58</v>
      </c>
      <c r="C12" s="4">
        <v>245856.92</v>
      </c>
      <c r="D12" s="4">
        <v>287040.63</v>
      </c>
      <c r="E12" s="4">
        <v>185835.65</v>
      </c>
      <c r="F12" s="4">
        <v>180256.59</v>
      </c>
      <c r="G12" s="4">
        <v>196129.31</v>
      </c>
      <c r="H12" s="4">
        <v>198559.29</v>
      </c>
      <c r="I12" s="4">
        <v>189151.48</v>
      </c>
      <c r="J12" s="4">
        <v>239218.6</v>
      </c>
      <c r="K12" s="4">
        <v>167461.10999999999</v>
      </c>
      <c r="L12" s="4">
        <v>202791.55</v>
      </c>
      <c r="M12" s="4">
        <v>69503.929999999993</v>
      </c>
      <c r="N12" s="9"/>
      <c r="O12" s="6">
        <f t="shared" si="0"/>
        <v>2439261.64</v>
      </c>
    </row>
    <row r="13" spans="1:15" x14ac:dyDescent="0.3">
      <c r="A13" s="12" t="s">
        <v>19</v>
      </c>
      <c r="B13" s="4">
        <v>2581009.38</v>
      </c>
      <c r="C13" s="4">
        <v>2244271.0299999998</v>
      </c>
      <c r="D13" s="4">
        <v>2234134.8199999998</v>
      </c>
      <c r="E13" s="4">
        <v>2286887.2799999998</v>
      </c>
      <c r="F13" s="4">
        <v>3243550.86</v>
      </c>
      <c r="G13" s="4">
        <v>2308618.94</v>
      </c>
      <c r="H13" s="4">
        <v>1604956.01</v>
      </c>
      <c r="I13" s="4">
        <v>1966546.72</v>
      </c>
      <c r="J13" s="4">
        <v>2646917.39</v>
      </c>
      <c r="K13" s="4">
        <v>2900441.49</v>
      </c>
      <c r="L13" s="4">
        <v>2522520.67</v>
      </c>
      <c r="M13" s="4">
        <v>2586363.73</v>
      </c>
      <c r="N13" s="9"/>
      <c r="O13" s="6">
        <f t="shared" si="0"/>
        <v>29126218.320000004</v>
      </c>
    </row>
    <row r="14" spans="1:15" x14ac:dyDescent="0.3">
      <c r="A14" s="12" t="s">
        <v>20</v>
      </c>
      <c r="B14" s="4">
        <v>126384.6</v>
      </c>
      <c r="C14" s="4">
        <v>70522.33</v>
      </c>
      <c r="D14" s="4">
        <v>73950.03</v>
      </c>
      <c r="E14" s="4">
        <v>75595.649999999994</v>
      </c>
      <c r="F14" s="4">
        <v>-7990.54</v>
      </c>
      <c r="G14" s="4">
        <v>62331.86</v>
      </c>
      <c r="H14" s="4">
        <v>65604.3</v>
      </c>
      <c r="I14" s="4">
        <v>73817.919999999998</v>
      </c>
      <c r="J14" s="4">
        <v>65131</v>
      </c>
      <c r="K14" s="4">
        <v>99574.27</v>
      </c>
      <c r="L14" s="4">
        <v>45369.78</v>
      </c>
      <c r="M14" s="4">
        <v>110093.8</v>
      </c>
      <c r="N14" s="9"/>
      <c r="O14" s="6">
        <f t="shared" si="0"/>
        <v>860385.00000000012</v>
      </c>
    </row>
    <row r="15" spans="1:15" x14ac:dyDescent="0.3">
      <c r="A15" s="12" t="s">
        <v>21</v>
      </c>
      <c r="B15" s="4">
        <v>1150714.58</v>
      </c>
      <c r="C15" s="4">
        <v>1063084.22</v>
      </c>
      <c r="D15" s="4">
        <v>923674.12</v>
      </c>
      <c r="E15" s="4">
        <v>1096154.8799999999</v>
      </c>
      <c r="F15" s="4">
        <v>895874.9</v>
      </c>
      <c r="G15" s="4">
        <v>917376.84</v>
      </c>
      <c r="H15" s="4">
        <v>965344.95</v>
      </c>
      <c r="I15" s="4">
        <v>978777.13</v>
      </c>
      <c r="J15" s="4">
        <v>1126895.8600000001</v>
      </c>
      <c r="K15" s="4">
        <v>1235422.8500000001</v>
      </c>
      <c r="L15" s="4">
        <v>1258956.8700000001</v>
      </c>
      <c r="M15" s="4">
        <v>1089481.05</v>
      </c>
      <c r="N15" s="9"/>
      <c r="O15" s="6">
        <f t="shared" si="0"/>
        <v>12701758.25</v>
      </c>
    </row>
    <row r="16" spans="1:15" x14ac:dyDescent="0.3">
      <c r="A16" s="12" t="s">
        <v>22</v>
      </c>
      <c r="B16" s="4">
        <v>27287.96</v>
      </c>
      <c r="C16" s="4">
        <v>41098.49</v>
      </c>
      <c r="D16" s="4">
        <v>30775.65</v>
      </c>
      <c r="E16" s="4">
        <v>28660.240000000002</v>
      </c>
      <c r="F16" s="4">
        <v>33514.949999999997</v>
      </c>
      <c r="G16" s="4">
        <v>34304.980000000003</v>
      </c>
      <c r="H16" s="4">
        <v>31454.03</v>
      </c>
      <c r="I16" s="4">
        <v>15497.66</v>
      </c>
      <c r="J16" s="4">
        <v>33209.93</v>
      </c>
      <c r="K16" s="4">
        <v>39703.42</v>
      </c>
      <c r="L16" s="4">
        <v>35371.370000000003</v>
      </c>
      <c r="M16" s="4">
        <v>47773.9</v>
      </c>
      <c r="N16" s="9"/>
      <c r="O16" s="6">
        <f t="shared" si="0"/>
        <v>398652.58</v>
      </c>
    </row>
    <row r="17" spans="1:15" x14ac:dyDescent="0.3">
      <c r="A17" s="12" t="s">
        <v>23</v>
      </c>
      <c r="B17" s="4">
        <v>117.97</v>
      </c>
      <c r="C17" s="4">
        <v>95.75</v>
      </c>
      <c r="D17" s="4">
        <v>161.91</v>
      </c>
      <c r="E17" s="4">
        <v>95.97</v>
      </c>
      <c r="F17" s="4">
        <v>84.97</v>
      </c>
      <c r="G17" s="4">
        <v>95.97</v>
      </c>
      <c r="H17" s="4">
        <v>103.27</v>
      </c>
      <c r="I17" s="4">
        <v>100.82</v>
      </c>
      <c r="J17" s="4">
        <v>93.09</v>
      </c>
      <c r="K17" s="4">
        <v>140.22</v>
      </c>
      <c r="L17" s="4">
        <v>54.82</v>
      </c>
      <c r="M17" s="4">
        <v>71.77</v>
      </c>
      <c r="N17" s="9"/>
      <c r="O17" s="6">
        <f t="shared" si="0"/>
        <v>1216.53</v>
      </c>
    </row>
    <row r="18" spans="1:15" x14ac:dyDescent="0.3">
      <c r="A18" s="12" t="s">
        <v>24</v>
      </c>
      <c r="B18" s="4">
        <v>762.66</v>
      </c>
      <c r="C18" s="4">
        <v>860.18</v>
      </c>
      <c r="D18" s="4">
        <v>670.07</v>
      </c>
      <c r="E18" s="4">
        <v>633.79999999999995</v>
      </c>
      <c r="F18" s="4">
        <v>777.29</v>
      </c>
      <c r="G18" s="4">
        <v>899.64</v>
      </c>
      <c r="H18" s="4">
        <v>828.71</v>
      </c>
      <c r="I18" s="4">
        <v>786.01</v>
      </c>
      <c r="J18" s="4">
        <v>935.34</v>
      </c>
      <c r="K18" s="4">
        <v>801.67</v>
      </c>
      <c r="L18" s="4">
        <v>755.57</v>
      </c>
      <c r="M18" s="4">
        <v>771.94</v>
      </c>
      <c r="N18" s="9"/>
      <c r="O18" s="6">
        <f t="shared" si="0"/>
        <v>9482.880000000001</v>
      </c>
    </row>
    <row r="19" spans="1:15" x14ac:dyDescent="0.3">
      <c r="A19" s="12" t="s">
        <v>25</v>
      </c>
      <c r="B19" s="4">
        <v>229054.53</v>
      </c>
      <c r="C19" s="4">
        <v>240982.81</v>
      </c>
      <c r="D19" s="4">
        <v>252066.04</v>
      </c>
      <c r="E19" s="4">
        <v>395957.89</v>
      </c>
      <c r="F19" s="4">
        <v>287860.58</v>
      </c>
      <c r="G19" s="4">
        <v>141881.07999999999</v>
      </c>
      <c r="H19" s="4">
        <v>243628.96</v>
      </c>
      <c r="I19" s="4">
        <v>228182.21</v>
      </c>
      <c r="J19" s="4">
        <v>256539.74</v>
      </c>
      <c r="K19" s="4">
        <v>255891.49</v>
      </c>
      <c r="L19" s="4">
        <v>234497.77</v>
      </c>
      <c r="M19" s="4">
        <v>295453.64</v>
      </c>
      <c r="N19" s="9"/>
      <c r="O19" s="6">
        <f t="shared" si="0"/>
        <v>3061996.74</v>
      </c>
    </row>
    <row r="20" spans="1:15" x14ac:dyDescent="0.3">
      <c r="A20" s="12" t="s">
        <v>26</v>
      </c>
      <c r="B20" s="4">
        <v>3111284.51</v>
      </c>
      <c r="C20" s="4">
        <v>2323684.2200000002</v>
      </c>
      <c r="D20" s="4">
        <v>1909042.52</v>
      </c>
      <c r="E20" s="4">
        <v>2148510.63</v>
      </c>
      <c r="F20" s="4">
        <v>1742380.76</v>
      </c>
      <c r="G20" s="4">
        <v>2404051.9700000002</v>
      </c>
      <c r="H20" s="4">
        <v>2377491.4700000002</v>
      </c>
      <c r="I20" s="4">
        <v>2571719.1</v>
      </c>
      <c r="J20" s="4">
        <v>3711877.32</v>
      </c>
      <c r="K20" s="4">
        <v>3090716.3</v>
      </c>
      <c r="L20" s="4">
        <v>2911707.41</v>
      </c>
      <c r="M20" s="4">
        <v>2875445.45</v>
      </c>
      <c r="N20" s="9"/>
      <c r="O20" s="6">
        <f t="shared" si="0"/>
        <v>31177911.66</v>
      </c>
    </row>
    <row r="21" spans="1:15" x14ac:dyDescent="0.3">
      <c r="A21" s="12" t="s">
        <v>27</v>
      </c>
      <c r="B21" s="6">
        <f>SUM(B7:B20)</f>
        <v>46430118.709999986</v>
      </c>
      <c r="C21" s="6">
        <f t="shared" ref="C21" si="1">SUM(C7:C20)</f>
        <v>43221721.279999994</v>
      </c>
      <c r="D21" s="6">
        <f t="shared" ref="D21" si="2">SUM(D7:D20)</f>
        <v>43366708.270000003</v>
      </c>
      <c r="E21" s="6">
        <f t="shared" ref="E21" si="3">SUM(E7:E20)</f>
        <v>45163055.629999995</v>
      </c>
      <c r="F21" s="6">
        <f t="shared" ref="F21" si="4">SUM(F7:F20)</f>
        <v>43275094.5</v>
      </c>
      <c r="G21" s="6">
        <f t="shared" ref="G21" si="5">SUM(G7:G20)</f>
        <v>42578534.949999988</v>
      </c>
      <c r="H21" s="6">
        <f t="shared" ref="H21" si="6">SUM(H7:H20)</f>
        <v>43985870.260000005</v>
      </c>
      <c r="I21" s="6">
        <f t="shared" ref="I21" si="7">SUM(I7:I20)</f>
        <v>43244268.239999995</v>
      </c>
      <c r="J21" s="6">
        <f t="shared" ref="J21" si="8">SUM(J7:J20)</f>
        <v>48022327.650000006</v>
      </c>
      <c r="K21" s="6">
        <f t="shared" ref="K21" si="9">SUM(K7:K20)</f>
        <v>48987236.770000011</v>
      </c>
      <c r="L21" s="6">
        <f t="shared" ref="L21" si="10">SUM(L7:L20)</f>
        <v>45975086.679999992</v>
      </c>
      <c r="M21" s="6">
        <f t="shared" ref="M21" si="11">SUM(M7:M20)</f>
        <v>47302505.769999988</v>
      </c>
      <c r="N21" s="9"/>
      <c r="O21" s="6">
        <f t="shared" si="0"/>
        <v>541552528.71000004</v>
      </c>
    </row>
    <row r="25" spans="1:15" x14ac:dyDescent="0.3">
      <c r="A25" t="s">
        <v>186</v>
      </c>
    </row>
    <row r="26" spans="1:15" ht="31.2" x14ac:dyDescent="0.3">
      <c r="A26" s="1" t="s">
        <v>0</v>
      </c>
      <c r="B26" s="2" t="s">
        <v>1</v>
      </c>
      <c r="C26" t="s">
        <v>2</v>
      </c>
      <c r="D26" t="s">
        <v>3</v>
      </c>
      <c r="E26" t="s">
        <v>4</v>
      </c>
      <c r="F26" s="2" t="s">
        <v>5</v>
      </c>
      <c r="G26" t="s">
        <v>6</v>
      </c>
      <c r="H26" t="s">
        <v>7</v>
      </c>
      <c r="I26" t="s">
        <v>8</v>
      </c>
      <c r="J26" s="2" t="s">
        <v>9</v>
      </c>
      <c r="K26" t="s">
        <v>10</v>
      </c>
      <c r="L26" t="s">
        <v>11</v>
      </c>
      <c r="M26" t="s">
        <v>12</v>
      </c>
      <c r="O26" t="s">
        <v>13</v>
      </c>
    </row>
    <row r="27" spans="1:15" x14ac:dyDescent="0.3">
      <c r="A27" s="3">
        <v>4</v>
      </c>
      <c r="B27" s="4">
        <v>34198146.57</v>
      </c>
      <c r="C27" s="4">
        <v>32425703.98</v>
      </c>
      <c r="D27" s="4">
        <v>32656862.670000002</v>
      </c>
      <c r="E27" s="4">
        <v>33875894.899999999</v>
      </c>
      <c r="F27" s="4">
        <v>32442586.890000001</v>
      </c>
      <c r="G27" s="4">
        <v>31579236.190000001</v>
      </c>
      <c r="H27" s="4">
        <v>33270818.960000001</v>
      </c>
      <c r="I27" s="4">
        <v>32459049.120000001</v>
      </c>
      <c r="J27" s="4">
        <v>34291813.479999997</v>
      </c>
      <c r="K27" s="4">
        <v>35496909.030000001</v>
      </c>
      <c r="L27" s="4">
        <v>34013544.840000004</v>
      </c>
      <c r="M27" s="4">
        <v>34902445.460000001</v>
      </c>
      <c r="O27" s="4">
        <f>SUM(B27:M27)</f>
        <v>401613012.08999997</v>
      </c>
    </row>
    <row r="28" spans="1:15" x14ac:dyDescent="0.3">
      <c r="A28" s="3" t="s">
        <v>14</v>
      </c>
      <c r="B28" s="4">
        <v>910336.71</v>
      </c>
      <c r="C28" s="4">
        <v>875652.47</v>
      </c>
      <c r="D28" s="4">
        <v>886891.98</v>
      </c>
      <c r="E28" s="4">
        <v>887071.39</v>
      </c>
      <c r="F28" s="4">
        <v>905323.9</v>
      </c>
      <c r="G28" s="4">
        <v>1028174.49</v>
      </c>
      <c r="H28" s="4">
        <v>992240.73</v>
      </c>
      <c r="I28" s="4">
        <v>963198.1</v>
      </c>
      <c r="J28" s="4">
        <v>1094624.53</v>
      </c>
      <c r="K28" s="4">
        <v>1053588.1000000001</v>
      </c>
      <c r="L28" s="4">
        <v>975822.38</v>
      </c>
      <c r="M28" s="4">
        <v>997223.49</v>
      </c>
      <c r="O28" s="4">
        <f t="shared" ref="O28:O40" si="12">SUM(B28:M28)</f>
        <v>11570148.27</v>
      </c>
    </row>
    <row r="29" spans="1:15" x14ac:dyDescent="0.3">
      <c r="A29" s="3" t="s">
        <v>15</v>
      </c>
      <c r="B29" s="4">
        <v>902300.37</v>
      </c>
      <c r="C29" s="4">
        <v>869416.65</v>
      </c>
      <c r="D29" s="4">
        <v>843978.72</v>
      </c>
      <c r="E29" s="4">
        <v>991186.52</v>
      </c>
      <c r="F29" s="4">
        <v>825239.44</v>
      </c>
      <c r="G29" s="4">
        <v>764696.97</v>
      </c>
      <c r="H29" s="4">
        <v>862632.66</v>
      </c>
      <c r="I29" s="4">
        <v>851830.58</v>
      </c>
      <c r="J29" s="4">
        <v>934777.77</v>
      </c>
      <c r="K29" s="4">
        <v>981581.54</v>
      </c>
      <c r="L29" s="4">
        <v>896107.69</v>
      </c>
      <c r="M29" s="4">
        <v>1011900.89</v>
      </c>
      <c r="O29" s="4">
        <f t="shared" si="12"/>
        <v>10735649.799999999</v>
      </c>
    </row>
    <row r="30" spans="1:15" x14ac:dyDescent="0.3">
      <c r="A30" s="3" t="s">
        <v>16</v>
      </c>
      <c r="B30" s="4">
        <v>685696.59</v>
      </c>
      <c r="C30" s="4">
        <v>658005.57999999996</v>
      </c>
      <c r="D30" s="4">
        <v>665903.18999999994</v>
      </c>
      <c r="E30" s="4">
        <v>689896.16</v>
      </c>
      <c r="F30" s="4">
        <v>654598.38</v>
      </c>
      <c r="G30" s="4">
        <v>644953.07999999996</v>
      </c>
      <c r="H30" s="4">
        <v>666855.92000000004</v>
      </c>
      <c r="I30" s="4">
        <v>649876.61</v>
      </c>
      <c r="J30" s="4">
        <v>677854.03</v>
      </c>
      <c r="K30" s="4">
        <v>694165.82</v>
      </c>
      <c r="L30" s="4">
        <v>678255.03</v>
      </c>
      <c r="M30" s="4">
        <v>696765.69</v>
      </c>
      <c r="O30" s="4">
        <f t="shared" si="12"/>
        <v>8062826.0800000019</v>
      </c>
    </row>
    <row r="31" spans="1:15" x14ac:dyDescent="0.3">
      <c r="A31" s="3" t="s">
        <v>17</v>
      </c>
      <c r="B31" s="4">
        <v>510344.1</v>
      </c>
      <c r="C31" s="4">
        <v>489858.56</v>
      </c>
      <c r="D31" s="4">
        <v>485952.98</v>
      </c>
      <c r="E31" s="4">
        <v>512799.94</v>
      </c>
      <c r="F31" s="4">
        <v>535076.42000000004</v>
      </c>
      <c r="G31" s="4">
        <v>467268.59</v>
      </c>
      <c r="H31" s="4">
        <v>529698.55000000005</v>
      </c>
      <c r="I31" s="4">
        <v>523152.25</v>
      </c>
      <c r="J31" s="4">
        <v>530521.22</v>
      </c>
      <c r="K31" s="4">
        <v>533777.75</v>
      </c>
      <c r="L31" s="4">
        <v>472290.05</v>
      </c>
      <c r="M31" s="4">
        <v>513312.36</v>
      </c>
      <c r="O31" s="4">
        <f t="shared" si="12"/>
        <v>6104052.7699999996</v>
      </c>
    </row>
    <row r="32" spans="1:15" x14ac:dyDescent="0.3">
      <c r="A32" s="3" t="s">
        <v>18</v>
      </c>
      <c r="B32" s="4">
        <v>261269.22</v>
      </c>
      <c r="C32" s="4">
        <v>231903.87</v>
      </c>
      <c r="D32" s="4">
        <v>279074.59999999998</v>
      </c>
      <c r="E32" s="4">
        <v>176306.12</v>
      </c>
      <c r="F32" s="4">
        <v>176498.02</v>
      </c>
      <c r="G32" s="4">
        <v>186126.73</v>
      </c>
      <c r="H32" s="4">
        <v>188630.67</v>
      </c>
      <c r="I32" s="4">
        <v>179462.99</v>
      </c>
      <c r="J32" s="4">
        <v>232060.03</v>
      </c>
      <c r="K32" s="4">
        <v>202767.32</v>
      </c>
      <c r="L32" s="4">
        <v>217555.22</v>
      </c>
      <c r="M32" s="4">
        <v>64470.31</v>
      </c>
      <c r="O32" s="4">
        <f t="shared" si="12"/>
        <v>2396125.1</v>
      </c>
    </row>
    <row r="33" spans="1:15" x14ac:dyDescent="0.3">
      <c r="A33" s="3" t="s">
        <v>19</v>
      </c>
      <c r="B33" s="4">
        <v>2538380.33</v>
      </c>
      <c r="C33" s="4">
        <v>2251397.9500000002</v>
      </c>
      <c r="D33" s="4">
        <v>2294917.27</v>
      </c>
      <c r="E33" s="4">
        <v>2281432.0299999998</v>
      </c>
      <c r="F33" s="4">
        <v>3232211.51</v>
      </c>
      <c r="G33" s="4">
        <v>2267067.15</v>
      </c>
      <c r="H33" s="4">
        <v>1976473.17</v>
      </c>
      <c r="I33" s="4">
        <v>2120774.9900000002</v>
      </c>
      <c r="J33" s="4">
        <v>2487234.21</v>
      </c>
      <c r="K33" s="4">
        <v>2733242.8</v>
      </c>
      <c r="L33" s="4">
        <v>2359713.0299999998</v>
      </c>
      <c r="M33" s="4">
        <v>2460992.33</v>
      </c>
      <c r="O33" s="4">
        <f t="shared" si="12"/>
        <v>29003836.770000003</v>
      </c>
    </row>
    <row r="34" spans="1:15" x14ac:dyDescent="0.3">
      <c r="A34" s="3" t="s">
        <v>20</v>
      </c>
      <c r="B34" s="4">
        <v>80736.86</v>
      </c>
      <c r="C34" s="4">
        <v>63089.89</v>
      </c>
      <c r="D34" s="4">
        <v>64722.63</v>
      </c>
      <c r="E34" s="4">
        <v>62985.61</v>
      </c>
      <c r="F34" s="4">
        <v>51430.97</v>
      </c>
      <c r="G34" s="4">
        <v>55213.69</v>
      </c>
      <c r="H34" s="4">
        <v>55183.06</v>
      </c>
      <c r="I34" s="4">
        <v>56742.879999999997</v>
      </c>
      <c r="J34" s="4">
        <v>56799.69</v>
      </c>
      <c r="K34" s="4">
        <v>61202.45</v>
      </c>
      <c r="L34" s="4">
        <v>50391.32</v>
      </c>
      <c r="M34" s="4">
        <v>82026.91</v>
      </c>
      <c r="O34" s="4">
        <f t="shared" si="12"/>
        <v>740525.96</v>
      </c>
    </row>
    <row r="35" spans="1:15" x14ac:dyDescent="0.3">
      <c r="A35" s="3" t="s">
        <v>21</v>
      </c>
      <c r="B35" s="4">
        <v>1147416.18</v>
      </c>
      <c r="C35" s="4">
        <v>1009144.81</v>
      </c>
      <c r="D35" s="4">
        <v>910707.27</v>
      </c>
      <c r="E35" s="4">
        <v>1094288.75</v>
      </c>
      <c r="F35" s="4">
        <v>890871.55</v>
      </c>
      <c r="G35" s="4">
        <v>913952.97</v>
      </c>
      <c r="H35" s="4">
        <v>941854.33</v>
      </c>
      <c r="I35" s="4">
        <v>952308.44</v>
      </c>
      <c r="J35" s="4">
        <v>1100411.8500000001</v>
      </c>
      <c r="K35" s="4">
        <v>1225625.3500000001</v>
      </c>
      <c r="L35" s="4">
        <v>1282266.8500000001</v>
      </c>
      <c r="M35" s="4">
        <v>1047646.68</v>
      </c>
      <c r="O35" s="4">
        <f t="shared" si="12"/>
        <v>12516495.029999999</v>
      </c>
    </row>
    <row r="36" spans="1:15" x14ac:dyDescent="0.3">
      <c r="A36" s="3" t="s">
        <v>22</v>
      </c>
      <c r="B36" s="4">
        <v>27299.97</v>
      </c>
      <c r="C36" s="4">
        <v>26250.799999999999</v>
      </c>
      <c r="D36" s="4">
        <v>21817.71</v>
      </c>
      <c r="E36" s="4">
        <v>22191.23</v>
      </c>
      <c r="F36" s="4">
        <v>19808.22</v>
      </c>
      <c r="G36" s="4">
        <v>23277.05</v>
      </c>
      <c r="H36" s="4">
        <v>20616.580000000002</v>
      </c>
      <c r="I36" s="4">
        <v>18659</v>
      </c>
      <c r="J36" s="4">
        <v>25695.99</v>
      </c>
      <c r="K36" s="4">
        <v>28953.39</v>
      </c>
      <c r="L36" s="4">
        <v>27603.63</v>
      </c>
      <c r="M36" s="4">
        <v>41917.17</v>
      </c>
      <c r="O36" s="4">
        <f t="shared" si="12"/>
        <v>304090.74</v>
      </c>
    </row>
    <row r="37" spans="1:15" x14ac:dyDescent="0.3">
      <c r="A37" s="3" t="s">
        <v>23</v>
      </c>
      <c r="B37" s="4">
        <v>13.66</v>
      </c>
      <c r="C37" s="4">
        <v>13.66</v>
      </c>
      <c r="D37" s="4">
        <v>13.66</v>
      </c>
      <c r="E37" s="4">
        <v>13.66</v>
      </c>
      <c r="F37" s="4">
        <v>13.66</v>
      </c>
      <c r="G37" s="4"/>
      <c r="H37" s="4"/>
      <c r="I37" s="4"/>
      <c r="J37" s="4"/>
      <c r="K37" s="4"/>
      <c r="L37" s="4"/>
      <c r="M37" s="4">
        <v>0</v>
      </c>
      <c r="O37" s="4">
        <f t="shared" si="12"/>
        <v>68.3</v>
      </c>
    </row>
    <row r="38" spans="1:15" x14ac:dyDescent="0.3">
      <c r="A38" s="3" t="s">
        <v>24</v>
      </c>
      <c r="B38" s="4">
        <v>762.66</v>
      </c>
      <c r="C38" s="4">
        <v>860.18</v>
      </c>
      <c r="D38" s="4">
        <v>670.07</v>
      </c>
      <c r="E38" s="4">
        <v>633.79999999999995</v>
      </c>
      <c r="F38" s="4">
        <v>777.29</v>
      </c>
      <c r="G38" s="4">
        <v>899.64</v>
      </c>
      <c r="H38" s="4">
        <v>828.71</v>
      </c>
      <c r="I38" s="4">
        <v>786.01</v>
      </c>
      <c r="J38" s="4">
        <v>935.34</v>
      </c>
      <c r="K38" s="4">
        <v>801.67</v>
      </c>
      <c r="L38" s="4">
        <v>755.57</v>
      </c>
      <c r="M38" s="4">
        <v>771.94</v>
      </c>
      <c r="O38" s="4">
        <f t="shared" si="12"/>
        <v>9482.880000000001</v>
      </c>
    </row>
    <row r="39" spans="1:15" x14ac:dyDescent="0.3">
      <c r="A39" s="3" t="s">
        <v>25</v>
      </c>
      <c r="B39" s="4">
        <v>226364.92</v>
      </c>
      <c r="C39" s="4">
        <v>230629.53</v>
      </c>
      <c r="D39" s="4">
        <v>243229.83</v>
      </c>
      <c r="E39" s="4">
        <v>380897.79</v>
      </c>
      <c r="F39" s="4">
        <v>272591.01</v>
      </c>
      <c r="G39" s="4">
        <v>130554.34</v>
      </c>
      <c r="H39" s="4">
        <v>231456.84</v>
      </c>
      <c r="I39" s="4">
        <v>218644.68</v>
      </c>
      <c r="J39" s="4">
        <v>256675.16</v>
      </c>
      <c r="K39" s="4">
        <v>245898.18</v>
      </c>
      <c r="L39" s="4">
        <v>223422.16</v>
      </c>
      <c r="M39" s="4">
        <v>280048.33</v>
      </c>
      <c r="O39" s="4">
        <f t="shared" si="12"/>
        <v>2940412.7700000005</v>
      </c>
    </row>
    <row r="40" spans="1:15" x14ac:dyDescent="0.3">
      <c r="A40" s="3" t="s">
        <v>26</v>
      </c>
      <c r="B40" s="4">
        <v>14910.24</v>
      </c>
      <c r="C40" s="4">
        <v>13149.52</v>
      </c>
      <c r="D40" s="4">
        <v>13086.45</v>
      </c>
      <c r="E40" s="4">
        <v>20625.349999999999</v>
      </c>
      <c r="F40" s="4">
        <v>24077.3</v>
      </c>
      <c r="G40" s="4">
        <v>19409.88</v>
      </c>
      <c r="H40" s="4">
        <v>20272.7</v>
      </c>
      <c r="I40" s="4">
        <v>22201.43</v>
      </c>
      <c r="J40" s="4">
        <v>17082.939999999999</v>
      </c>
      <c r="K40" s="4">
        <v>19524.38</v>
      </c>
      <c r="L40" s="4">
        <v>23987.68</v>
      </c>
      <c r="M40" s="4">
        <v>156146.62</v>
      </c>
      <c r="O40" s="4">
        <f t="shared" si="12"/>
        <v>364474.49</v>
      </c>
    </row>
    <row r="41" spans="1:15" x14ac:dyDescent="0.3">
      <c r="A41" s="3" t="s">
        <v>27</v>
      </c>
      <c r="B41" s="5">
        <f>SUM(B27:B40)</f>
        <v>41503978.379999995</v>
      </c>
      <c r="C41" s="5">
        <f t="shared" ref="C41:M41" si="13">SUM(C27:C40)</f>
        <v>39145077.450000003</v>
      </c>
      <c r="D41" s="5">
        <f t="shared" si="13"/>
        <v>39367829.030000009</v>
      </c>
      <c r="E41" s="5">
        <f t="shared" si="13"/>
        <v>40996223.249999985</v>
      </c>
      <c r="F41" s="5">
        <f t="shared" si="13"/>
        <v>40031104.559999987</v>
      </c>
      <c r="G41" s="5">
        <f t="shared" si="13"/>
        <v>38080830.769999996</v>
      </c>
      <c r="H41" s="5">
        <f t="shared" si="13"/>
        <v>39757562.880000003</v>
      </c>
      <c r="I41" s="5">
        <f t="shared" si="13"/>
        <v>39016687.080000006</v>
      </c>
      <c r="J41" s="5">
        <f t="shared" si="13"/>
        <v>41706486.240000002</v>
      </c>
      <c r="K41" s="5">
        <f t="shared" si="13"/>
        <v>43278037.780000009</v>
      </c>
      <c r="L41" s="5">
        <f t="shared" si="13"/>
        <v>41221715.450000003</v>
      </c>
      <c r="M41" s="5">
        <f t="shared" si="13"/>
        <v>42255668.179999992</v>
      </c>
      <c r="O41" s="5">
        <f>SUM(O27:O40)</f>
        <v>486361201.04999989</v>
      </c>
    </row>
    <row r="45" spans="1:15" x14ac:dyDescent="0.3">
      <c r="A45" t="s">
        <v>301</v>
      </c>
    </row>
    <row r="46" spans="1:15" ht="31.2" x14ac:dyDescent="0.3">
      <c r="A46" s="1" t="s">
        <v>0</v>
      </c>
      <c r="B46" s="2" t="s">
        <v>1</v>
      </c>
      <c r="C46" t="s">
        <v>2</v>
      </c>
      <c r="D46" t="s">
        <v>3</v>
      </c>
      <c r="E46" t="s">
        <v>4</v>
      </c>
      <c r="F46" s="2" t="s">
        <v>5</v>
      </c>
      <c r="G46" t="s">
        <v>6</v>
      </c>
      <c r="H46" t="s">
        <v>7</v>
      </c>
      <c r="I46" t="s">
        <v>8</v>
      </c>
      <c r="J46" s="2" t="s">
        <v>9</v>
      </c>
      <c r="K46" t="s">
        <v>10</v>
      </c>
      <c r="L46" t="s">
        <v>11</v>
      </c>
      <c r="M46" t="s">
        <v>12</v>
      </c>
      <c r="O46" t="s">
        <v>13</v>
      </c>
    </row>
    <row r="47" spans="1:15" x14ac:dyDescent="0.3">
      <c r="A47" s="3">
        <v>4</v>
      </c>
      <c r="B47" s="4">
        <v>9039390.6099999994</v>
      </c>
      <c r="C47" s="4">
        <v>25767510.199999999</v>
      </c>
      <c r="D47" s="4">
        <v>28693496.149999999</v>
      </c>
      <c r="E47" s="4">
        <v>30705409.850000001</v>
      </c>
      <c r="F47" s="4">
        <v>29965606.960000001</v>
      </c>
      <c r="G47" s="4">
        <v>29574115.390000001</v>
      </c>
      <c r="H47" s="4">
        <v>31398477.640000001</v>
      </c>
      <c r="I47" s="4">
        <v>30720378.699999999</v>
      </c>
      <c r="J47" s="4">
        <v>32588861.48</v>
      </c>
      <c r="K47" s="4">
        <v>33829204.880000003</v>
      </c>
      <c r="L47" s="4">
        <v>32300457.870000001</v>
      </c>
      <c r="M47" s="4">
        <v>32952749.800000001</v>
      </c>
      <c r="N47" s="4"/>
      <c r="O47" s="4">
        <f>SUM(B47:M47)</f>
        <v>347535659.53000003</v>
      </c>
    </row>
    <row r="48" spans="1:15" x14ac:dyDescent="0.3">
      <c r="A48" s="3" t="s">
        <v>14</v>
      </c>
      <c r="B48" s="4">
        <v>9804.08</v>
      </c>
      <c r="C48" s="4">
        <v>243816.3</v>
      </c>
      <c r="D48" s="4">
        <v>885336.78</v>
      </c>
      <c r="E48" s="4">
        <v>885915.77</v>
      </c>
      <c r="F48" s="4">
        <v>904103.17</v>
      </c>
      <c r="G48" s="4">
        <v>1027641.62</v>
      </c>
      <c r="H48" s="4">
        <v>991651.54</v>
      </c>
      <c r="I48" s="4">
        <v>962062.73</v>
      </c>
      <c r="J48" s="4">
        <v>1094428.72</v>
      </c>
      <c r="K48" s="4">
        <v>1052188.02</v>
      </c>
      <c r="L48" s="4">
        <v>1003076</v>
      </c>
      <c r="M48" s="4">
        <v>979516.44</v>
      </c>
      <c r="N48" s="4"/>
      <c r="O48" s="4">
        <f t="shared" ref="O48:O60" si="14">SUM(B48:M48)</f>
        <v>10039541.17</v>
      </c>
    </row>
    <row r="49" spans="1:15" x14ac:dyDescent="0.3">
      <c r="A49" s="3" t="s">
        <v>15</v>
      </c>
      <c r="B49" s="4">
        <v>319930</v>
      </c>
      <c r="C49" s="4">
        <v>803036</v>
      </c>
      <c r="D49" s="4">
        <v>833001.96</v>
      </c>
      <c r="E49" s="4">
        <v>966805.58</v>
      </c>
      <c r="F49" s="4">
        <v>822331.76</v>
      </c>
      <c r="G49" s="4">
        <v>756997.85</v>
      </c>
      <c r="H49" s="4">
        <v>856983.51</v>
      </c>
      <c r="I49" s="4">
        <v>842527.87</v>
      </c>
      <c r="J49" s="4">
        <v>927312.82</v>
      </c>
      <c r="K49" s="4">
        <v>976433.48</v>
      </c>
      <c r="L49" s="4">
        <v>870758.16</v>
      </c>
      <c r="M49" s="4">
        <v>995228.71</v>
      </c>
      <c r="N49" s="4"/>
      <c r="O49" s="4">
        <f t="shared" si="14"/>
        <v>9971347.6999999993</v>
      </c>
    </row>
    <row r="50" spans="1:15" x14ac:dyDescent="0.3">
      <c r="A50" s="3" t="s">
        <v>16</v>
      </c>
      <c r="B50" s="4">
        <v>213872.1</v>
      </c>
      <c r="C50" s="4">
        <v>567926.6</v>
      </c>
      <c r="D50" s="4">
        <v>609941.43000000005</v>
      </c>
      <c r="E50" s="4">
        <v>647263.18000000005</v>
      </c>
      <c r="F50" s="4">
        <v>624439.27</v>
      </c>
      <c r="G50" s="4">
        <v>617728.78</v>
      </c>
      <c r="H50" s="4">
        <v>640937.62</v>
      </c>
      <c r="I50" s="4">
        <v>625294.43999999994</v>
      </c>
      <c r="J50" s="4">
        <v>650483.29</v>
      </c>
      <c r="K50" s="4">
        <v>669712.12</v>
      </c>
      <c r="L50" s="4">
        <v>649147.53</v>
      </c>
      <c r="M50" s="4">
        <v>661684.13</v>
      </c>
      <c r="N50" s="4"/>
      <c r="O50" s="4">
        <f t="shared" si="14"/>
        <v>7178430.4900000002</v>
      </c>
    </row>
    <row r="51" spans="1:15" x14ac:dyDescent="0.3">
      <c r="A51" s="3" t="s">
        <v>17</v>
      </c>
      <c r="B51" s="4">
        <v>2467.29</v>
      </c>
      <c r="C51" s="4">
        <v>7325.74</v>
      </c>
      <c r="D51" s="4">
        <v>16684.22</v>
      </c>
      <c r="E51" s="4">
        <v>509202.1</v>
      </c>
      <c r="F51" s="4">
        <v>535076.42000000004</v>
      </c>
      <c r="G51" s="4">
        <v>467268.59</v>
      </c>
      <c r="H51" s="4">
        <v>529698.55000000005</v>
      </c>
      <c r="I51" s="4">
        <v>523152.25</v>
      </c>
      <c r="J51" s="4">
        <v>533827.89</v>
      </c>
      <c r="K51" s="4">
        <v>533777.75</v>
      </c>
      <c r="L51" s="4">
        <v>472290.05</v>
      </c>
      <c r="M51" s="4">
        <v>311701.39</v>
      </c>
      <c r="N51" s="4"/>
      <c r="O51" s="4">
        <f t="shared" si="14"/>
        <v>4442472.24</v>
      </c>
    </row>
    <row r="52" spans="1:15" x14ac:dyDescent="0.3">
      <c r="A52" s="3" t="s">
        <v>18</v>
      </c>
      <c r="B52" s="4">
        <v>26972.880000000001</v>
      </c>
      <c r="C52" s="4">
        <v>158524.97</v>
      </c>
      <c r="D52" s="4">
        <v>206759.06</v>
      </c>
      <c r="E52" s="4">
        <v>156439.93</v>
      </c>
      <c r="F52" s="4">
        <v>157975.88</v>
      </c>
      <c r="G52" s="4">
        <v>171670.96</v>
      </c>
      <c r="H52" s="4">
        <v>175780</v>
      </c>
      <c r="I52" s="4">
        <v>172568.23</v>
      </c>
      <c r="J52" s="4">
        <v>224795.92</v>
      </c>
      <c r="K52" s="4">
        <v>195478.83</v>
      </c>
      <c r="L52" s="4">
        <v>204754.32</v>
      </c>
      <c r="M52" s="4">
        <v>55824.46</v>
      </c>
      <c r="N52" s="4"/>
      <c r="O52" s="4">
        <f t="shared" si="14"/>
        <v>1907545.4400000002</v>
      </c>
    </row>
    <row r="53" spans="1:15" x14ac:dyDescent="0.3">
      <c r="A53" s="3" t="s">
        <v>19</v>
      </c>
      <c r="B53" s="4">
        <v>523931.24</v>
      </c>
      <c r="C53" s="4">
        <v>2149072.0299999998</v>
      </c>
      <c r="D53" s="4">
        <v>2288484.31</v>
      </c>
      <c r="E53" s="4">
        <v>2273928.2400000002</v>
      </c>
      <c r="F53" s="4">
        <v>3227561.16</v>
      </c>
      <c r="G53" s="4">
        <v>2253394.0299999998</v>
      </c>
      <c r="H53" s="4">
        <v>1972595.69</v>
      </c>
      <c r="I53" s="4">
        <v>2118400.6800000002</v>
      </c>
      <c r="J53" s="4">
        <v>2484855.88</v>
      </c>
      <c r="K53" s="4">
        <v>2726982.54</v>
      </c>
      <c r="L53" s="4">
        <v>2355854.0099999998</v>
      </c>
      <c r="M53" s="4">
        <v>2440974.13</v>
      </c>
      <c r="N53" s="4"/>
      <c r="O53" s="4">
        <f t="shared" si="14"/>
        <v>26816033.939999994</v>
      </c>
    </row>
    <row r="54" spans="1:15" x14ac:dyDescent="0.3">
      <c r="A54" s="3" t="s">
        <v>20</v>
      </c>
      <c r="B54" s="4">
        <v>27524.73</v>
      </c>
      <c r="C54" s="4">
        <v>45467.35</v>
      </c>
      <c r="D54" s="4">
        <v>48619.35</v>
      </c>
      <c r="E54" s="4">
        <v>50714.98</v>
      </c>
      <c r="F54" s="4">
        <v>42011.43</v>
      </c>
      <c r="G54" s="4">
        <v>47835.87</v>
      </c>
      <c r="H54" s="4">
        <v>47838.17</v>
      </c>
      <c r="I54" s="4">
        <v>47661.03</v>
      </c>
      <c r="J54" s="4">
        <v>48023.05</v>
      </c>
      <c r="K54" s="4">
        <v>52654.14</v>
      </c>
      <c r="L54" s="4">
        <v>41362.160000000003</v>
      </c>
      <c r="M54" s="4">
        <v>62629.96</v>
      </c>
      <c r="N54" s="4"/>
      <c r="O54" s="4">
        <f t="shared" si="14"/>
        <v>562342.22</v>
      </c>
    </row>
    <row r="55" spans="1:15" x14ac:dyDescent="0.3">
      <c r="A55" s="3" t="s">
        <v>21</v>
      </c>
      <c r="B55" s="4">
        <v>205541.52</v>
      </c>
      <c r="C55" s="4">
        <v>799707.85</v>
      </c>
      <c r="D55" s="4">
        <v>892100.03</v>
      </c>
      <c r="E55" s="4">
        <v>1080126.6200000001</v>
      </c>
      <c r="F55" s="4">
        <v>883127.48</v>
      </c>
      <c r="G55" s="4">
        <v>912782.2</v>
      </c>
      <c r="H55" s="4">
        <v>924181.75</v>
      </c>
      <c r="I55" s="4">
        <v>949380.97</v>
      </c>
      <c r="J55" s="4">
        <v>1097529.3799999999</v>
      </c>
      <c r="K55" s="4">
        <v>1222413.43</v>
      </c>
      <c r="L55" s="4">
        <v>1268574.81</v>
      </c>
      <c r="M55" s="4">
        <v>1016500.71</v>
      </c>
      <c r="N55" s="4"/>
      <c r="O55" s="4">
        <f t="shared" si="14"/>
        <v>11251966.75</v>
      </c>
    </row>
    <row r="56" spans="1:15" x14ac:dyDescent="0.3">
      <c r="A56" s="3" t="s">
        <v>22</v>
      </c>
      <c r="B56" s="4">
        <v>14709.93</v>
      </c>
      <c r="C56" s="4">
        <v>21861</v>
      </c>
      <c r="D56" s="4">
        <v>18448.71</v>
      </c>
      <c r="E56" s="4">
        <v>18810.5</v>
      </c>
      <c r="F56" s="4">
        <v>16491.509999999998</v>
      </c>
      <c r="G56" s="4">
        <v>18825.95</v>
      </c>
      <c r="H56" s="4">
        <v>18455.48</v>
      </c>
      <c r="I56" s="4">
        <v>16600.23</v>
      </c>
      <c r="J56" s="4">
        <v>23459.75</v>
      </c>
      <c r="K56" s="4">
        <v>25344.55</v>
      </c>
      <c r="L56" s="4">
        <v>25214.97</v>
      </c>
      <c r="M56" s="4">
        <v>26053.79</v>
      </c>
      <c r="N56" s="4"/>
      <c r="O56" s="4">
        <f t="shared" si="14"/>
        <v>244276.37</v>
      </c>
    </row>
    <row r="57" spans="1:15" x14ac:dyDescent="0.3">
      <c r="A57" s="3" t="s">
        <v>23</v>
      </c>
      <c r="B57" s="4">
        <v>13.66</v>
      </c>
      <c r="C57" s="4">
        <v>13.66</v>
      </c>
      <c r="D57" s="4">
        <v>13.66</v>
      </c>
      <c r="E57" s="4">
        <v>13.66</v>
      </c>
      <c r="F57" s="4">
        <v>13.66</v>
      </c>
      <c r="G57" s="4"/>
      <c r="H57" s="4"/>
      <c r="I57" s="4"/>
      <c r="J57" s="4"/>
      <c r="K57" s="4"/>
      <c r="L57" s="4"/>
      <c r="M57" s="4"/>
      <c r="N57" s="4"/>
      <c r="O57" s="4">
        <f t="shared" si="14"/>
        <v>68.3</v>
      </c>
    </row>
    <row r="58" spans="1:15" x14ac:dyDescent="0.3">
      <c r="A58" s="3" t="s">
        <v>24</v>
      </c>
      <c r="B58" s="4">
        <v>35.06</v>
      </c>
      <c r="C58" s="4">
        <v>860.18</v>
      </c>
      <c r="D58" s="4">
        <v>670.07</v>
      </c>
      <c r="E58" s="4">
        <v>633.79999999999995</v>
      </c>
      <c r="F58" s="4">
        <v>777.29</v>
      </c>
      <c r="G58" s="4">
        <v>899.64</v>
      </c>
      <c r="H58" s="4">
        <v>828.71</v>
      </c>
      <c r="I58" s="4">
        <v>786.01</v>
      </c>
      <c r="J58" s="4">
        <v>935.34</v>
      </c>
      <c r="K58" s="4">
        <v>801.67</v>
      </c>
      <c r="L58" s="4">
        <v>755.57</v>
      </c>
      <c r="M58" s="4">
        <v>771.94</v>
      </c>
      <c r="N58" s="4"/>
      <c r="O58" s="4">
        <f t="shared" si="14"/>
        <v>8755.2800000000007</v>
      </c>
    </row>
    <row r="59" spans="1:15" x14ac:dyDescent="0.3">
      <c r="A59" s="3" t="s">
        <v>25</v>
      </c>
      <c r="B59" s="4">
        <v>26271.11</v>
      </c>
      <c r="C59" s="4">
        <v>163789.82999999999</v>
      </c>
      <c r="D59" s="4">
        <v>223536.7</v>
      </c>
      <c r="E59" s="4">
        <v>363679.95</v>
      </c>
      <c r="F59" s="4">
        <v>259691.99</v>
      </c>
      <c r="G59" s="4">
        <v>122542.22</v>
      </c>
      <c r="H59" s="4">
        <v>225990.46</v>
      </c>
      <c r="I59" s="4">
        <v>213092.88</v>
      </c>
      <c r="J59" s="4">
        <v>250811.47</v>
      </c>
      <c r="K59" s="4">
        <v>238535.24</v>
      </c>
      <c r="L59" s="4">
        <v>209790.11</v>
      </c>
      <c r="M59" s="4">
        <v>272363.07</v>
      </c>
      <c r="N59" s="4"/>
      <c r="O59" s="4">
        <f t="shared" si="14"/>
        <v>2570095.0299999998</v>
      </c>
    </row>
    <row r="60" spans="1:15" x14ac:dyDescent="0.3">
      <c r="A60" s="3" t="s">
        <v>26</v>
      </c>
      <c r="B60" s="4">
        <v>4194.6899999999996</v>
      </c>
      <c r="C60" s="4">
        <v>12451.46</v>
      </c>
      <c r="D60" s="4">
        <v>9108.06</v>
      </c>
      <c r="E60" s="4">
        <v>16695.25</v>
      </c>
      <c r="F60" s="4">
        <v>20394.36</v>
      </c>
      <c r="G60" s="4">
        <v>15817.13</v>
      </c>
      <c r="H60" s="4">
        <v>17002.2</v>
      </c>
      <c r="I60" s="4">
        <v>18287.96</v>
      </c>
      <c r="J60" s="4">
        <v>13469.54</v>
      </c>
      <c r="K60" s="4">
        <v>15973.35</v>
      </c>
      <c r="L60" s="4">
        <v>20419.009999999998</v>
      </c>
      <c r="M60" s="4">
        <v>140637.17000000001</v>
      </c>
      <c r="N60" s="4"/>
      <c r="O60" s="4">
        <f t="shared" si="14"/>
        <v>304450.18000000005</v>
      </c>
    </row>
    <row r="61" spans="1:15" x14ac:dyDescent="0.3">
      <c r="A61" s="3" t="s">
        <v>27</v>
      </c>
      <c r="B61" s="4">
        <f>SUM(B47:B60)</f>
        <v>10414658.899999999</v>
      </c>
      <c r="C61" s="4">
        <f t="shared" ref="C61:O61" si="15">SUM(C47:C60)</f>
        <v>30741363.170000002</v>
      </c>
      <c r="D61" s="4">
        <f t="shared" si="15"/>
        <v>34726200.490000002</v>
      </c>
      <c r="E61" s="4">
        <f t="shared" si="15"/>
        <v>37675639.409999989</v>
      </c>
      <c r="F61" s="4">
        <f t="shared" si="15"/>
        <v>37459602.339999996</v>
      </c>
      <c r="G61" s="4">
        <f t="shared" si="15"/>
        <v>35987520.230000012</v>
      </c>
      <c r="H61" s="4">
        <f t="shared" si="15"/>
        <v>37800421.32</v>
      </c>
      <c r="I61" s="4">
        <f t="shared" si="15"/>
        <v>37210193.979999997</v>
      </c>
      <c r="J61" s="4">
        <f t="shared" si="15"/>
        <v>39938794.530000009</v>
      </c>
      <c r="K61" s="4">
        <f t="shared" si="15"/>
        <v>41539500</v>
      </c>
      <c r="L61" s="4">
        <f t="shared" si="15"/>
        <v>39422454.569999993</v>
      </c>
      <c r="M61" s="4">
        <f t="shared" si="15"/>
        <v>39916635.70000001</v>
      </c>
      <c r="N61" s="4">
        <f t="shared" si="15"/>
        <v>0</v>
      </c>
      <c r="O61" s="4">
        <f t="shared" si="15"/>
        <v>422832984.64000005</v>
      </c>
    </row>
    <row r="62" spans="1:15" x14ac:dyDescent="0.3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x14ac:dyDescent="0.3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5" spans="1:15" x14ac:dyDescent="0.3">
      <c r="A65" t="s">
        <v>302</v>
      </c>
    </row>
    <row r="66" spans="1:15" ht="15" customHeight="1" x14ac:dyDescent="0.3">
      <c r="A66" s="1" t="s">
        <v>0</v>
      </c>
      <c r="B66" s="2" t="s">
        <v>1</v>
      </c>
      <c r="C66" t="s">
        <v>2</v>
      </c>
      <c r="D66" t="s">
        <v>3</v>
      </c>
      <c r="E66" t="s">
        <v>4</v>
      </c>
      <c r="F66" s="2" t="s">
        <v>5</v>
      </c>
      <c r="G66" t="s">
        <v>6</v>
      </c>
      <c r="H66" t="s">
        <v>7</v>
      </c>
      <c r="I66" t="s">
        <v>8</v>
      </c>
      <c r="J66" s="2" t="s">
        <v>9</v>
      </c>
      <c r="K66" t="s">
        <v>10</v>
      </c>
      <c r="L66" t="s">
        <v>11</v>
      </c>
      <c r="M66" t="s">
        <v>12</v>
      </c>
      <c r="O66" t="s">
        <v>13</v>
      </c>
    </row>
    <row r="67" spans="1:15" x14ac:dyDescent="0.3">
      <c r="A67" s="3">
        <v>4</v>
      </c>
      <c r="B67" s="4">
        <v>27555114.350000001</v>
      </c>
      <c r="C67" s="4">
        <v>28501278.73</v>
      </c>
      <c r="D67" s="4">
        <v>29778280.210000001</v>
      </c>
      <c r="E67" s="4">
        <v>31225832.699999999</v>
      </c>
      <c r="F67" s="4">
        <v>30278330.260000002</v>
      </c>
      <c r="G67" s="4">
        <v>29813385.899999999</v>
      </c>
      <c r="H67" s="4">
        <v>31599157.059999999</v>
      </c>
      <c r="I67" s="4">
        <v>30878426.02</v>
      </c>
      <c r="J67" s="4">
        <v>32732716.969999999</v>
      </c>
      <c r="K67" s="4">
        <v>33958860.75</v>
      </c>
      <c r="L67" s="4">
        <v>32410172.5</v>
      </c>
      <c r="M67" s="4">
        <v>33033523.350000001</v>
      </c>
      <c r="N67" s="4"/>
      <c r="O67" s="4">
        <f>SUM(B67:M67)</f>
        <v>371765078.80000007</v>
      </c>
    </row>
    <row r="68" spans="1:15" x14ac:dyDescent="0.3">
      <c r="A68" s="3" t="s">
        <v>14</v>
      </c>
      <c r="B68" s="4">
        <v>886119.68</v>
      </c>
      <c r="C68" s="4">
        <v>869155.5</v>
      </c>
      <c r="D68" s="4">
        <v>886032.57</v>
      </c>
      <c r="E68" s="4">
        <v>886275.76</v>
      </c>
      <c r="F68" s="4">
        <v>904274.07</v>
      </c>
      <c r="G68" s="4">
        <v>1027758.52</v>
      </c>
      <c r="H68" s="4">
        <v>991695.11</v>
      </c>
      <c r="I68" s="4">
        <v>962066.62</v>
      </c>
      <c r="J68" s="4">
        <v>1094428.72</v>
      </c>
      <c r="K68" s="4">
        <v>1052533.8899999999</v>
      </c>
      <c r="L68" s="4">
        <v>1003099.22</v>
      </c>
      <c r="M68" s="4">
        <v>979542.47</v>
      </c>
      <c r="N68" s="4"/>
      <c r="O68" s="4">
        <f t="shared" ref="O68:O80" si="16">SUM(B68:M68)</f>
        <v>11542982.130000003</v>
      </c>
    </row>
    <row r="69" spans="1:15" x14ac:dyDescent="0.3">
      <c r="A69" s="3" t="s">
        <v>15</v>
      </c>
      <c r="B69" s="4">
        <v>864110.14</v>
      </c>
      <c r="C69" s="4">
        <v>852584.3</v>
      </c>
      <c r="D69" s="4">
        <v>840044.17</v>
      </c>
      <c r="E69" s="4">
        <v>967591.74</v>
      </c>
      <c r="F69" s="4">
        <v>822492.63</v>
      </c>
      <c r="G69" s="4">
        <v>757403.27</v>
      </c>
      <c r="H69" s="4">
        <v>857218.07</v>
      </c>
      <c r="I69" s="4">
        <v>842671.6</v>
      </c>
      <c r="J69" s="4">
        <v>927423.75</v>
      </c>
      <c r="K69" s="4">
        <v>976433.48</v>
      </c>
      <c r="L69" s="4">
        <v>870758.16</v>
      </c>
      <c r="M69" s="4">
        <v>995228.71</v>
      </c>
      <c r="N69" s="4"/>
      <c r="O69" s="4">
        <f t="shared" si="16"/>
        <v>10573960.02</v>
      </c>
    </row>
    <row r="70" spans="1:15" x14ac:dyDescent="0.3">
      <c r="A70" s="3" t="s">
        <v>16</v>
      </c>
      <c r="B70" s="4">
        <v>600463</v>
      </c>
      <c r="C70" s="4">
        <v>605217.47</v>
      </c>
      <c r="D70" s="4">
        <v>624640.14</v>
      </c>
      <c r="E70" s="4">
        <v>656853.06999999995</v>
      </c>
      <c r="F70" s="4">
        <v>628237.28</v>
      </c>
      <c r="G70" s="4">
        <v>621095.14</v>
      </c>
      <c r="H70" s="4">
        <v>643050.18999999994</v>
      </c>
      <c r="I70" s="4">
        <v>626807.54</v>
      </c>
      <c r="J70" s="4">
        <v>652028.48</v>
      </c>
      <c r="K70" s="4">
        <v>670686.35</v>
      </c>
      <c r="L70" s="4">
        <v>649873.68999999994</v>
      </c>
      <c r="M70" s="4">
        <v>662179.59</v>
      </c>
      <c r="N70" s="4"/>
      <c r="O70" s="4">
        <f t="shared" si="16"/>
        <v>7641131.9399999995</v>
      </c>
    </row>
    <row r="71" spans="1:15" x14ac:dyDescent="0.3">
      <c r="A71" s="3" t="s">
        <v>17</v>
      </c>
      <c r="B71" s="4">
        <v>6283.02</v>
      </c>
      <c r="C71" s="4">
        <v>7325.74</v>
      </c>
      <c r="D71" s="4">
        <v>16684.22</v>
      </c>
      <c r="E71" s="4">
        <v>509202.1</v>
      </c>
      <c r="F71" s="4">
        <v>535076.42000000004</v>
      </c>
      <c r="G71" s="4">
        <v>467268.59</v>
      </c>
      <c r="H71" s="4">
        <v>529698.55000000005</v>
      </c>
      <c r="I71" s="4">
        <v>523152.25</v>
      </c>
      <c r="J71" s="4">
        <v>533827.89</v>
      </c>
      <c r="K71" s="4">
        <v>533777.75</v>
      </c>
      <c r="L71" s="4">
        <v>472290.05</v>
      </c>
      <c r="M71" s="4">
        <v>311701.39</v>
      </c>
      <c r="N71" s="4"/>
      <c r="O71" s="4">
        <f t="shared" si="16"/>
        <v>4446287.97</v>
      </c>
    </row>
    <row r="72" spans="1:15" x14ac:dyDescent="0.3">
      <c r="A72" s="3" t="s">
        <v>18</v>
      </c>
      <c r="B72" s="4">
        <v>177813.6</v>
      </c>
      <c r="C72" s="4">
        <v>167934.25</v>
      </c>
      <c r="D72" s="4">
        <v>228562.85</v>
      </c>
      <c r="E72" s="4">
        <v>159688.84</v>
      </c>
      <c r="F72" s="4">
        <v>160710.44</v>
      </c>
      <c r="G72" s="4">
        <v>171724.71</v>
      </c>
      <c r="H72" s="4">
        <v>175780</v>
      </c>
      <c r="I72" s="4">
        <v>172568.23</v>
      </c>
      <c r="J72" s="4">
        <v>224795.92</v>
      </c>
      <c r="K72" s="4">
        <v>195478.83</v>
      </c>
      <c r="L72" s="4">
        <v>204754.32</v>
      </c>
      <c r="M72" s="4">
        <v>55824.46</v>
      </c>
      <c r="N72" s="4"/>
      <c r="O72" s="4">
        <f t="shared" si="16"/>
        <v>2095636.45</v>
      </c>
    </row>
    <row r="73" spans="1:15" x14ac:dyDescent="0.3">
      <c r="A73" s="3" t="s">
        <v>19</v>
      </c>
      <c r="B73" s="4">
        <v>2435123.66</v>
      </c>
      <c r="C73" s="4">
        <v>2243380.73</v>
      </c>
      <c r="D73" s="4">
        <v>2289794.66</v>
      </c>
      <c r="E73" s="4">
        <v>2274232.31</v>
      </c>
      <c r="F73" s="4">
        <v>3228228.25</v>
      </c>
      <c r="G73" s="4">
        <v>2253821.13</v>
      </c>
      <c r="H73" s="4">
        <v>1973241.73</v>
      </c>
      <c r="I73" s="4">
        <v>2119342.04</v>
      </c>
      <c r="J73" s="4">
        <v>2485930.67</v>
      </c>
      <c r="K73" s="4">
        <v>2729129.3</v>
      </c>
      <c r="L73" s="4">
        <v>2356845.73</v>
      </c>
      <c r="M73" s="4">
        <v>2441537.34</v>
      </c>
      <c r="N73" s="4"/>
      <c r="O73" s="4">
        <f t="shared" si="16"/>
        <v>28830607.550000001</v>
      </c>
    </row>
    <row r="74" spans="1:15" x14ac:dyDescent="0.3">
      <c r="A74" s="3" t="s">
        <v>20</v>
      </c>
      <c r="B74" s="4">
        <v>57666.83</v>
      </c>
      <c r="C74" s="4">
        <v>52895.38</v>
      </c>
      <c r="D74" s="4">
        <v>49190.93</v>
      </c>
      <c r="E74" s="4">
        <v>51259.37</v>
      </c>
      <c r="F74" s="4">
        <v>42265.14</v>
      </c>
      <c r="G74" s="4">
        <v>47835.87</v>
      </c>
      <c r="H74" s="4">
        <v>47838.17</v>
      </c>
      <c r="I74" s="4">
        <v>47661.03</v>
      </c>
      <c r="J74" s="4">
        <v>48023.05</v>
      </c>
      <c r="K74" s="4">
        <v>52654.14</v>
      </c>
      <c r="L74" s="4">
        <v>41362.160000000003</v>
      </c>
      <c r="M74" s="4">
        <v>64920.61</v>
      </c>
      <c r="N74" s="4"/>
      <c r="O74" s="4">
        <f t="shared" si="16"/>
        <v>603572.67999999993</v>
      </c>
    </row>
    <row r="75" spans="1:15" x14ac:dyDescent="0.3">
      <c r="A75" s="3" t="s">
        <v>21</v>
      </c>
      <c r="B75" s="4">
        <v>999061.89</v>
      </c>
      <c r="C75" s="4">
        <v>974567.27</v>
      </c>
      <c r="D75" s="4">
        <v>901807.92</v>
      </c>
      <c r="E75" s="4">
        <v>1084085.33</v>
      </c>
      <c r="F75" s="4">
        <v>887290.04</v>
      </c>
      <c r="G75" s="4">
        <v>912924.17</v>
      </c>
      <c r="H75" s="4">
        <v>938666.85</v>
      </c>
      <c r="I75" s="4">
        <v>949382.34</v>
      </c>
      <c r="J75" s="4">
        <v>1097529.3799999999</v>
      </c>
      <c r="K75" s="4">
        <v>1223821.48</v>
      </c>
      <c r="L75" s="4">
        <v>1276613.9099999999</v>
      </c>
      <c r="M75" s="4">
        <v>1017824.76</v>
      </c>
      <c r="N75" s="4"/>
      <c r="O75" s="4">
        <f t="shared" si="16"/>
        <v>12263575.34</v>
      </c>
    </row>
    <row r="76" spans="1:15" x14ac:dyDescent="0.3">
      <c r="A76" s="3" t="s">
        <v>22</v>
      </c>
      <c r="B76" s="4">
        <v>23439.19</v>
      </c>
      <c r="C76" s="4">
        <v>22268.46</v>
      </c>
      <c r="D76" s="4">
        <v>18448.71</v>
      </c>
      <c r="E76" s="4">
        <v>18910.7</v>
      </c>
      <c r="F76" s="4">
        <v>16491.509999999998</v>
      </c>
      <c r="G76" s="4">
        <v>18825.95</v>
      </c>
      <c r="H76" s="4">
        <v>18455.48</v>
      </c>
      <c r="I76" s="4">
        <v>16600.23</v>
      </c>
      <c r="J76" s="4">
        <v>23459.75</v>
      </c>
      <c r="K76" s="4">
        <v>26826.41</v>
      </c>
      <c r="L76" s="4">
        <v>25214.97</v>
      </c>
      <c r="M76" s="4">
        <v>31754.23</v>
      </c>
      <c r="N76" s="4"/>
      <c r="O76" s="4">
        <f t="shared" si="16"/>
        <v>260695.59000000003</v>
      </c>
    </row>
    <row r="77" spans="1:15" x14ac:dyDescent="0.3">
      <c r="A77" s="3" t="s">
        <v>23</v>
      </c>
      <c r="B77" s="4">
        <v>13.66</v>
      </c>
      <c r="C77" s="4">
        <v>13.66</v>
      </c>
      <c r="D77" s="4">
        <v>13.66</v>
      </c>
      <c r="E77" s="4">
        <v>13.66</v>
      </c>
      <c r="F77" s="4">
        <v>13.66</v>
      </c>
      <c r="G77" s="4"/>
      <c r="H77" s="4"/>
      <c r="I77" s="4"/>
      <c r="J77" s="4"/>
      <c r="K77" s="4"/>
      <c r="L77" s="4"/>
      <c r="M77" s="4"/>
      <c r="N77" s="4"/>
      <c r="O77" s="4">
        <f t="shared" si="16"/>
        <v>68.3</v>
      </c>
    </row>
    <row r="78" spans="1:15" x14ac:dyDescent="0.3">
      <c r="A78" s="3" t="s">
        <v>24</v>
      </c>
      <c r="B78" s="4">
        <v>762.66</v>
      </c>
      <c r="C78" s="4">
        <v>860.18</v>
      </c>
      <c r="D78" s="4">
        <v>670.07</v>
      </c>
      <c r="E78" s="4">
        <v>633.79999999999995</v>
      </c>
      <c r="F78" s="4">
        <v>777.29</v>
      </c>
      <c r="G78" s="4">
        <v>899.64</v>
      </c>
      <c r="H78" s="4">
        <v>828.71</v>
      </c>
      <c r="I78" s="4">
        <v>786.01</v>
      </c>
      <c r="J78" s="4">
        <v>935.34</v>
      </c>
      <c r="K78" s="4">
        <v>801.67</v>
      </c>
      <c r="L78" s="4">
        <v>755.57</v>
      </c>
      <c r="M78" s="4">
        <v>771.94</v>
      </c>
      <c r="N78" s="4"/>
      <c r="O78" s="4">
        <f t="shared" si="16"/>
        <v>9482.880000000001</v>
      </c>
    </row>
    <row r="79" spans="1:15" x14ac:dyDescent="0.3">
      <c r="A79" s="3" t="s">
        <v>25</v>
      </c>
      <c r="B79" s="4">
        <v>158337.96</v>
      </c>
      <c r="C79" s="4">
        <v>183652.69</v>
      </c>
      <c r="D79" s="4">
        <v>228401</v>
      </c>
      <c r="E79" s="4">
        <v>368241.15</v>
      </c>
      <c r="F79" s="4">
        <v>261695.17</v>
      </c>
      <c r="G79" s="4">
        <v>123414.55</v>
      </c>
      <c r="H79" s="4">
        <v>226393.92</v>
      </c>
      <c r="I79" s="4">
        <v>213525.48</v>
      </c>
      <c r="J79" s="4">
        <v>251299.19</v>
      </c>
      <c r="K79" s="4">
        <v>238936.91</v>
      </c>
      <c r="L79" s="4">
        <v>210105.08</v>
      </c>
      <c r="M79" s="4">
        <v>272749.05</v>
      </c>
      <c r="N79" s="4"/>
      <c r="O79" s="4">
        <f t="shared" si="16"/>
        <v>2736752.15</v>
      </c>
    </row>
    <row r="80" spans="1:15" x14ac:dyDescent="0.3">
      <c r="A80" s="3" t="s">
        <v>26</v>
      </c>
      <c r="B80" s="4">
        <v>14660.47</v>
      </c>
      <c r="C80" s="4">
        <v>12919.8</v>
      </c>
      <c r="D80" s="4">
        <v>13065.87</v>
      </c>
      <c r="E80" s="4">
        <v>20537.580000000002</v>
      </c>
      <c r="F80" s="4">
        <v>24001.37</v>
      </c>
      <c r="G80" s="4">
        <v>19334.2</v>
      </c>
      <c r="H80" s="4">
        <v>20204.099999999999</v>
      </c>
      <c r="I80" s="4">
        <v>22053.599999999999</v>
      </c>
      <c r="J80" s="4">
        <v>17062.36</v>
      </c>
      <c r="K80" s="4">
        <v>19496.939999999999</v>
      </c>
      <c r="L80" s="4">
        <v>23960.240000000002</v>
      </c>
      <c r="M80" s="4">
        <v>143983.07</v>
      </c>
      <c r="N80" s="4"/>
      <c r="O80" s="4">
        <f t="shared" si="16"/>
        <v>351279.6</v>
      </c>
    </row>
    <row r="81" spans="1:15" x14ac:dyDescent="0.3">
      <c r="A81" s="3" t="s">
        <v>27</v>
      </c>
      <c r="B81" s="4">
        <f>SUM(B67:B80)</f>
        <v>33778970.109999992</v>
      </c>
      <c r="C81" s="4">
        <f t="shared" ref="C81:J81" si="17">SUM(C67:C80)</f>
        <v>34494054.159999989</v>
      </c>
      <c r="D81" s="4">
        <f t="shared" si="17"/>
        <v>35875636.980000004</v>
      </c>
      <c r="E81" s="4">
        <f t="shared" si="17"/>
        <v>38223358.109999992</v>
      </c>
      <c r="F81" s="4">
        <f t="shared" si="17"/>
        <v>37789883.530000001</v>
      </c>
      <c r="G81" s="4">
        <f t="shared" si="17"/>
        <v>36235691.640000001</v>
      </c>
      <c r="H81" s="4">
        <f t="shared" si="17"/>
        <v>38022227.939999998</v>
      </c>
      <c r="I81" s="4">
        <f t="shared" si="17"/>
        <v>37375042.989999995</v>
      </c>
      <c r="J81" s="4">
        <f t="shared" si="17"/>
        <v>40089461.469999999</v>
      </c>
      <c r="K81" s="4">
        <f t="shared" ref="K81" si="18">SUM(K67:K80)</f>
        <v>41679437.899999984</v>
      </c>
      <c r="L81" s="4">
        <f t="shared" ref="L81" si="19">SUM(L67:L80)</f>
        <v>39545805.599999979</v>
      </c>
      <c r="M81" s="4">
        <f t="shared" ref="M81" si="20">SUM(M67:M80)</f>
        <v>40011540.969999991</v>
      </c>
      <c r="N81" s="4">
        <f t="shared" ref="N81" si="21">SUM(N67:N80)</f>
        <v>0</v>
      </c>
      <c r="O81" s="4">
        <f t="shared" ref="O81" si="22">SUM(O67:O80)</f>
        <v>453121111.40000004</v>
      </c>
    </row>
    <row r="83" spans="1:15" ht="6" customHeight="1" x14ac:dyDescent="0.3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6" spans="1:15" x14ac:dyDescent="0.3">
      <c r="A86" s="9" t="s">
        <v>309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ht="31.2" x14ac:dyDescent="0.3">
      <c r="A87" s="10" t="s">
        <v>0</v>
      </c>
      <c r="B87" s="11" t="s">
        <v>1</v>
      </c>
      <c r="C87" s="9" t="s">
        <v>2</v>
      </c>
      <c r="D87" s="9" t="s">
        <v>3</v>
      </c>
      <c r="E87" s="9" t="s">
        <v>4</v>
      </c>
      <c r="F87" s="11" t="s">
        <v>5</v>
      </c>
      <c r="G87" s="9" t="s">
        <v>6</v>
      </c>
      <c r="H87" s="9" t="s">
        <v>7</v>
      </c>
      <c r="I87" s="9" t="s">
        <v>8</v>
      </c>
      <c r="J87" s="11" t="s">
        <v>9</v>
      </c>
      <c r="K87" s="9" t="s">
        <v>10</v>
      </c>
      <c r="L87" s="9" t="s">
        <v>11</v>
      </c>
      <c r="M87" s="9" t="s">
        <v>12</v>
      </c>
      <c r="N87" s="9"/>
      <c r="O87" s="9" t="s">
        <v>13</v>
      </c>
    </row>
    <row r="88" spans="1:15" x14ac:dyDescent="0.3">
      <c r="A88" s="12">
        <v>4</v>
      </c>
      <c r="B88" s="13">
        <v>829904.48</v>
      </c>
      <c r="C88" s="13">
        <v>722771.03</v>
      </c>
      <c r="D88" s="13">
        <v>779647.03</v>
      </c>
      <c r="E88" s="13">
        <v>815710.17</v>
      </c>
      <c r="F88" s="13">
        <v>835609.82</v>
      </c>
      <c r="G88" s="13">
        <v>788109.52</v>
      </c>
      <c r="H88" s="13">
        <v>862268.51</v>
      </c>
      <c r="I88" s="13">
        <v>610686.31000000006</v>
      </c>
      <c r="J88" s="13">
        <v>587615.55000000005</v>
      </c>
      <c r="K88" s="13">
        <v>595480.81999999995</v>
      </c>
      <c r="L88" s="13">
        <v>507649.98</v>
      </c>
      <c r="M88" s="13">
        <v>507807.38</v>
      </c>
      <c r="N88" s="9"/>
      <c r="O88" s="13">
        <f>SUM(B88:M88)</f>
        <v>8443260.5999999996</v>
      </c>
    </row>
    <row r="89" spans="1:15" x14ac:dyDescent="0.3">
      <c r="A89" s="12" t="s">
        <v>14</v>
      </c>
      <c r="B89" s="13">
        <v>15865.25</v>
      </c>
      <c r="C89" s="13">
        <v>15905.6</v>
      </c>
      <c r="D89" s="13">
        <v>16026</v>
      </c>
      <c r="E89" s="13">
        <v>19719.400000000001</v>
      </c>
      <c r="F89" s="13">
        <v>16821.400000000001</v>
      </c>
      <c r="G89" s="13">
        <v>13947.07</v>
      </c>
      <c r="H89" s="13">
        <v>17371.849999999999</v>
      </c>
      <c r="I89" s="13">
        <v>9769.18</v>
      </c>
      <c r="J89" s="13">
        <v>14110.66</v>
      </c>
      <c r="K89" s="13">
        <v>5491.46</v>
      </c>
      <c r="L89" s="13">
        <v>5149.97</v>
      </c>
      <c r="M89" s="13">
        <v>4356.34</v>
      </c>
      <c r="N89" s="9"/>
      <c r="O89" s="13">
        <f t="shared" ref="O89:O102" si="23">SUM(B89:M89)</f>
        <v>154534.18</v>
      </c>
    </row>
    <row r="90" spans="1:15" x14ac:dyDescent="0.3">
      <c r="A90" s="12" t="s">
        <v>15</v>
      </c>
      <c r="B90" s="13">
        <v>1663.08</v>
      </c>
      <c r="C90" s="13">
        <v>1229.6600000000001</v>
      </c>
      <c r="D90" s="13">
        <v>1229.6600000000001</v>
      </c>
      <c r="E90" s="13">
        <v>1742.39</v>
      </c>
      <c r="F90" s="13">
        <v>1962.79</v>
      </c>
      <c r="G90" s="13">
        <v>1817.68</v>
      </c>
      <c r="H90" s="13">
        <v>1796.72</v>
      </c>
      <c r="I90" s="13">
        <v>3094.1</v>
      </c>
      <c r="J90" s="13">
        <v>1685.81</v>
      </c>
      <c r="K90" s="13">
        <v>1700.33</v>
      </c>
      <c r="L90" s="13">
        <v>1669.29</v>
      </c>
      <c r="M90" s="13">
        <v>1757.08</v>
      </c>
      <c r="N90" s="9"/>
      <c r="O90" s="13">
        <f t="shared" si="23"/>
        <v>21348.590000000004</v>
      </c>
    </row>
    <row r="91" spans="1:15" x14ac:dyDescent="0.3">
      <c r="A91" s="12" t="s">
        <v>16</v>
      </c>
      <c r="B91" s="13">
        <v>58.48</v>
      </c>
      <c r="C91" s="13">
        <v>66.349999999999994</v>
      </c>
      <c r="D91" s="13">
        <v>70.48</v>
      </c>
      <c r="E91" s="13">
        <v>66.349999999999994</v>
      </c>
      <c r="F91" s="13">
        <v>66.349999999999994</v>
      </c>
      <c r="G91" s="13">
        <v>70.48</v>
      </c>
      <c r="H91" s="13">
        <v>66.349999999999994</v>
      </c>
      <c r="I91" s="13">
        <v>17.14</v>
      </c>
      <c r="J91" s="13">
        <v>17.14</v>
      </c>
      <c r="K91" s="13">
        <v>15.42</v>
      </c>
      <c r="L91" s="13">
        <v>10.28</v>
      </c>
      <c r="M91" s="13">
        <v>6.93</v>
      </c>
      <c r="N91" s="9"/>
      <c r="O91" s="13">
        <f t="shared" si="23"/>
        <v>531.74999999999989</v>
      </c>
    </row>
    <row r="92" spans="1:15" x14ac:dyDescent="0.3">
      <c r="A92" s="12" t="s">
        <v>17</v>
      </c>
      <c r="B92" s="13">
        <v>6302.57</v>
      </c>
      <c r="C92" s="13">
        <v>6302.57</v>
      </c>
      <c r="D92" s="13">
        <v>6302.57</v>
      </c>
      <c r="E92" s="13">
        <v>6721.68</v>
      </c>
      <c r="F92" s="13">
        <v>6302.57</v>
      </c>
      <c r="G92" s="13">
        <v>5936.74</v>
      </c>
      <c r="H92" s="13">
        <v>8264.86</v>
      </c>
      <c r="I92" s="13">
        <v>4513.9399999999996</v>
      </c>
      <c r="J92" s="13">
        <v>4356.54</v>
      </c>
      <c r="K92" s="13">
        <v>3843.91</v>
      </c>
      <c r="L92" s="13">
        <v>3843.91</v>
      </c>
      <c r="M92" s="13">
        <v>2819.5</v>
      </c>
      <c r="N92" s="9"/>
      <c r="O92" s="13">
        <f t="shared" si="23"/>
        <v>65511.360000000001</v>
      </c>
    </row>
    <row r="93" spans="1:15" x14ac:dyDescent="0.3">
      <c r="A93" s="12" t="s">
        <v>18</v>
      </c>
      <c r="B93" s="13">
        <v>6478.05</v>
      </c>
      <c r="C93" s="13">
        <v>7421.11</v>
      </c>
      <c r="D93" s="13">
        <v>7351.43</v>
      </c>
      <c r="E93" s="13">
        <v>6340.67</v>
      </c>
      <c r="F93" s="13">
        <v>6340.67</v>
      </c>
      <c r="G93" s="13">
        <v>9926.0400000000009</v>
      </c>
      <c r="H93" s="13">
        <v>9917.89</v>
      </c>
      <c r="I93" s="13">
        <v>10417.58</v>
      </c>
      <c r="J93" s="13">
        <v>10758.24</v>
      </c>
      <c r="K93" s="13">
        <v>10775.57</v>
      </c>
      <c r="L93" s="13">
        <v>10553.96</v>
      </c>
      <c r="M93" s="13">
        <v>7772.13</v>
      </c>
      <c r="N93" s="9"/>
      <c r="O93" s="13">
        <f t="shared" si="23"/>
        <v>104053.34</v>
      </c>
    </row>
    <row r="94" spans="1:15" x14ac:dyDescent="0.3">
      <c r="A94" s="12" t="s">
        <v>19</v>
      </c>
      <c r="B94" s="13">
        <v>191903.69</v>
      </c>
      <c r="C94" s="13">
        <v>239712.28</v>
      </c>
      <c r="D94" s="13">
        <v>215650.65</v>
      </c>
      <c r="E94" s="13">
        <v>203362.56</v>
      </c>
      <c r="F94" s="13">
        <v>237717.28</v>
      </c>
      <c r="G94" s="13">
        <v>217523.20000000001</v>
      </c>
      <c r="H94" s="13">
        <v>256077.9</v>
      </c>
      <c r="I94" s="13"/>
      <c r="J94" s="13">
        <v>738.47</v>
      </c>
      <c r="K94" s="13"/>
      <c r="L94" s="13"/>
      <c r="M94" s="13"/>
      <c r="N94" s="9"/>
      <c r="O94" s="13">
        <f t="shared" si="23"/>
        <v>1562686.0299999998</v>
      </c>
    </row>
    <row r="95" spans="1:15" x14ac:dyDescent="0.3">
      <c r="A95" s="12" t="s">
        <v>20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9"/>
      <c r="O95" s="13">
        <f t="shared" si="23"/>
        <v>0</v>
      </c>
    </row>
    <row r="96" spans="1:15" x14ac:dyDescent="0.3">
      <c r="A96" s="12" t="s">
        <v>21</v>
      </c>
      <c r="B96" s="13">
        <v>8416.51</v>
      </c>
      <c r="C96" s="13">
        <v>7473.93</v>
      </c>
      <c r="D96" s="13">
        <v>7484.31</v>
      </c>
      <c r="E96" s="13">
        <v>8427.2099999999991</v>
      </c>
      <c r="F96" s="13">
        <v>7715.18</v>
      </c>
      <c r="G96" s="13">
        <v>6398.97</v>
      </c>
      <c r="H96" s="13">
        <v>7780.12</v>
      </c>
      <c r="I96" s="13">
        <v>6188.49</v>
      </c>
      <c r="J96" s="13">
        <v>4798.16</v>
      </c>
      <c r="K96" s="13">
        <v>4803.1099999999997</v>
      </c>
      <c r="L96" s="13">
        <v>4630.8</v>
      </c>
      <c r="M96" s="13">
        <v>3482.03</v>
      </c>
      <c r="N96" s="9"/>
      <c r="O96" s="13">
        <f t="shared" si="23"/>
        <v>77598.820000000007</v>
      </c>
    </row>
    <row r="97" spans="1:15" x14ac:dyDescent="0.3">
      <c r="A97" s="12" t="s">
        <v>22</v>
      </c>
      <c r="B97" s="13">
        <v>6830.06</v>
      </c>
      <c r="C97" s="13">
        <v>6790.96</v>
      </c>
      <c r="D97" s="13">
        <v>4102.8</v>
      </c>
      <c r="E97" s="13">
        <v>4104.6899999999996</v>
      </c>
      <c r="F97" s="13">
        <v>4096</v>
      </c>
      <c r="G97" s="13">
        <v>4179.68</v>
      </c>
      <c r="H97" s="13">
        <v>4219.07</v>
      </c>
      <c r="I97" s="13">
        <v>1977.35</v>
      </c>
      <c r="J97" s="13">
        <v>2421.27</v>
      </c>
      <c r="K97" s="13">
        <v>2048.2600000000002</v>
      </c>
      <c r="L97" s="13">
        <v>2048.2600000000002</v>
      </c>
      <c r="M97" s="13">
        <v>1552.36</v>
      </c>
      <c r="N97" s="9"/>
      <c r="O97" s="13">
        <f t="shared" si="23"/>
        <v>44370.759999999995</v>
      </c>
    </row>
    <row r="98" spans="1:15" x14ac:dyDescent="0.3">
      <c r="A98" s="12" t="s">
        <v>23</v>
      </c>
      <c r="B98" s="13">
        <v>13.66</v>
      </c>
      <c r="C98" s="13">
        <v>13.66</v>
      </c>
      <c r="D98" s="13">
        <v>13.66</v>
      </c>
      <c r="E98" s="13">
        <v>13.66</v>
      </c>
      <c r="F98" s="13">
        <v>13.66</v>
      </c>
      <c r="G98" s="13">
        <v>13.66</v>
      </c>
      <c r="H98" s="13">
        <v>13.66</v>
      </c>
      <c r="I98" s="13">
        <v>13.22</v>
      </c>
      <c r="J98" s="13"/>
      <c r="K98" s="13"/>
      <c r="L98" s="13"/>
      <c r="M98" s="13"/>
      <c r="N98" s="9"/>
      <c r="O98" s="13">
        <f t="shared" si="23"/>
        <v>108.83999999999999</v>
      </c>
    </row>
    <row r="99" spans="1:15" x14ac:dyDescent="0.3">
      <c r="A99" s="12" t="s">
        <v>24</v>
      </c>
      <c r="B99" s="13">
        <v>8.1300000000000008</v>
      </c>
      <c r="C99" s="13">
        <v>8.1300000000000008</v>
      </c>
      <c r="D99" s="13">
        <v>8.1300000000000008</v>
      </c>
      <c r="E99" s="13">
        <v>8.1300000000000008</v>
      </c>
      <c r="F99" s="13">
        <v>8.1300000000000008</v>
      </c>
      <c r="G99" s="13">
        <v>8.1300000000000008</v>
      </c>
      <c r="H99" s="13">
        <v>8.1300000000000008</v>
      </c>
      <c r="I99" s="13">
        <v>8.1300000000000008</v>
      </c>
      <c r="J99" s="13">
        <v>8.1300000000000008</v>
      </c>
      <c r="K99" s="13">
        <v>8.1300000000000008</v>
      </c>
      <c r="L99" s="13">
        <v>8.1300000000000008</v>
      </c>
      <c r="M99" s="13">
        <v>8.76</v>
      </c>
      <c r="N99" s="9"/>
      <c r="O99" s="13">
        <f t="shared" si="23"/>
        <v>98.19</v>
      </c>
    </row>
    <row r="100" spans="1:15" x14ac:dyDescent="0.3">
      <c r="A100" s="12" t="s">
        <v>25</v>
      </c>
      <c r="B100" s="13">
        <v>106.55</v>
      </c>
      <c r="C100" s="13">
        <v>781.62</v>
      </c>
      <c r="D100" s="13">
        <v>113.41</v>
      </c>
      <c r="E100" s="13">
        <v>113.41</v>
      </c>
      <c r="F100" s="13">
        <v>113.41</v>
      </c>
      <c r="G100" s="13">
        <v>-4.8099999999999996</v>
      </c>
      <c r="H100" s="13">
        <v>-127.72</v>
      </c>
      <c r="I100" s="13">
        <v>106.41</v>
      </c>
      <c r="J100" s="13">
        <v>113.41</v>
      </c>
      <c r="K100" s="13">
        <v>113.41</v>
      </c>
      <c r="L100" s="13">
        <v>112.75</v>
      </c>
      <c r="M100" s="13">
        <v>99.14</v>
      </c>
      <c r="N100" s="9"/>
      <c r="O100" s="13">
        <f t="shared" si="23"/>
        <v>1640.9900000000005</v>
      </c>
    </row>
    <row r="101" spans="1:15" x14ac:dyDescent="0.3">
      <c r="A101" s="12" t="s">
        <v>26</v>
      </c>
      <c r="B101" s="13">
        <v>65297.120000000003</v>
      </c>
      <c r="C101" s="13">
        <v>62636.61</v>
      </c>
      <c r="D101" s="13">
        <v>62003.44</v>
      </c>
      <c r="E101" s="13">
        <v>67283.13</v>
      </c>
      <c r="F101" s="13">
        <v>74249.06</v>
      </c>
      <c r="G101" s="13">
        <v>65027.61</v>
      </c>
      <c r="H101" s="13">
        <v>70653.19</v>
      </c>
      <c r="I101" s="13">
        <v>59670.23</v>
      </c>
      <c r="J101" s="13">
        <v>62165.86</v>
      </c>
      <c r="K101" s="13">
        <v>57886.16</v>
      </c>
      <c r="L101" s="13">
        <v>57648.91</v>
      </c>
      <c r="M101" s="13">
        <v>45504.33</v>
      </c>
      <c r="N101" s="9"/>
      <c r="O101" s="13">
        <f t="shared" si="23"/>
        <v>750025.65</v>
      </c>
    </row>
    <row r="102" spans="1:15" x14ac:dyDescent="0.3">
      <c r="A102" s="12" t="s">
        <v>27</v>
      </c>
      <c r="B102" s="14">
        <f>SUM(B88:B101)</f>
        <v>1132847.6299999999</v>
      </c>
      <c r="C102" s="14">
        <f t="shared" ref="C102:M102" si="24">SUM(C88:C101)</f>
        <v>1071113.51</v>
      </c>
      <c r="D102" s="14">
        <f t="shared" si="24"/>
        <v>1100003.5700000003</v>
      </c>
      <c r="E102" s="14">
        <f t="shared" si="24"/>
        <v>1133613.4499999997</v>
      </c>
      <c r="F102" s="14">
        <f t="shared" si="24"/>
        <v>1191016.3199999996</v>
      </c>
      <c r="G102" s="14">
        <f t="shared" si="24"/>
        <v>1112953.97</v>
      </c>
      <c r="H102" s="14">
        <f t="shared" si="24"/>
        <v>1238310.5299999998</v>
      </c>
      <c r="I102" s="14">
        <f t="shared" si="24"/>
        <v>706462.08</v>
      </c>
      <c r="J102" s="14">
        <f t="shared" si="24"/>
        <v>688789.24000000022</v>
      </c>
      <c r="K102" s="14">
        <f t="shared" si="24"/>
        <v>682166.58</v>
      </c>
      <c r="L102" s="14">
        <f t="shared" si="24"/>
        <v>593326.24</v>
      </c>
      <c r="M102" s="14">
        <f t="shared" si="24"/>
        <v>575165.98</v>
      </c>
      <c r="N102" s="9"/>
      <c r="O102" s="13">
        <f t="shared" si="23"/>
        <v>11225769.1</v>
      </c>
    </row>
    <row r="106" spans="1:15" x14ac:dyDescent="0.3">
      <c r="A106" s="9" t="s">
        <v>316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ht="31.2" x14ac:dyDescent="0.3">
      <c r="A107" s="10" t="s">
        <v>0</v>
      </c>
      <c r="B107" s="11" t="s">
        <v>1</v>
      </c>
      <c r="C107" s="9" t="s">
        <v>2</v>
      </c>
      <c r="D107" s="9" t="s">
        <v>3</v>
      </c>
      <c r="E107" s="9" t="s">
        <v>4</v>
      </c>
      <c r="F107" s="11" t="s">
        <v>5</v>
      </c>
      <c r="G107" s="9" t="s">
        <v>6</v>
      </c>
      <c r="H107" s="9" t="s">
        <v>7</v>
      </c>
      <c r="I107" s="9" t="s">
        <v>8</v>
      </c>
      <c r="J107" s="11" t="s">
        <v>9</v>
      </c>
      <c r="K107" s="9" t="s">
        <v>10</v>
      </c>
      <c r="L107" s="9" t="s">
        <v>11</v>
      </c>
      <c r="M107" s="9" t="s">
        <v>12</v>
      </c>
      <c r="N107" s="9"/>
      <c r="O107" s="9" t="s">
        <v>13</v>
      </c>
    </row>
    <row r="108" spans="1:15" x14ac:dyDescent="0.3">
      <c r="A108" s="12">
        <v>4</v>
      </c>
      <c r="B108" s="4">
        <v>535677.1</v>
      </c>
      <c r="C108" s="4">
        <v>537702.54</v>
      </c>
      <c r="D108" s="4">
        <v>516064.98</v>
      </c>
      <c r="E108" s="4">
        <v>541027.13</v>
      </c>
      <c r="F108" s="4">
        <v>544065.56000000006</v>
      </c>
      <c r="G108" s="4">
        <v>508179.22</v>
      </c>
      <c r="H108" s="4">
        <v>551892.79</v>
      </c>
      <c r="I108" s="4">
        <v>392327.5</v>
      </c>
      <c r="J108" s="4">
        <v>344044.46</v>
      </c>
      <c r="K108" s="4">
        <v>335887.18</v>
      </c>
      <c r="L108" s="4">
        <v>362238.07</v>
      </c>
      <c r="M108" s="4">
        <v>307395.73</v>
      </c>
      <c r="N108" s="9"/>
      <c r="O108" s="13">
        <f>SUM(B108:M108)</f>
        <v>5476502.2599999998</v>
      </c>
    </row>
    <row r="109" spans="1:15" x14ac:dyDescent="0.3">
      <c r="A109" s="12" t="s">
        <v>14</v>
      </c>
      <c r="B109" s="4">
        <v>12627.42</v>
      </c>
      <c r="C109" s="4">
        <v>12768.54</v>
      </c>
      <c r="D109" s="4">
        <v>12570.22</v>
      </c>
      <c r="E109" s="4">
        <v>14724.16</v>
      </c>
      <c r="F109" s="4">
        <v>12727.36</v>
      </c>
      <c r="G109" s="4">
        <v>11165.53</v>
      </c>
      <c r="H109" s="4">
        <v>12149.03</v>
      </c>
      <c r="I109" s="4">
        <v>6036.44</v>
      </c>
      <c r="J109" s="4">
        <v>14022.91</v>
      </c>
      <c r="K109" s="4">
        <v>5441.32</v>
      </c>
      <c r="L109" s="4">
        <v>5094.21</v>
      </c>
      <c r="M109" s="4">
        <v>4283.01</v>
      </c>
      <c r="N109" s="9"/>
      <c r="O109" s="13">
        <f t="shared" ref="O109:O122" si="25">SUM(B109:M109)</f>
        <v>123610.15</v>
      </c>
    </row>
    <row r="110" spans="1:15" x14ac:dyDescent="0.3">
      <c r="A110" s="12" t="s">
        <v>15</v>
      </c>
      <c r="B110" s="4">
        <v>1663.08</v>
      </c>
      <c r="C110" s="4">
        <v>1229.6600000000001</v>
      </c>
      <c r="D110" s="4">
        <v>1229.6600000000001</v>
      </c>
      <c r="E110" s="4">
        <v>1742.39</v>
      </c>
      <c r="F110" s="4">
        <v>1962.79</v>
      </c>
      <c r="G110" s="4">
        <v>1813.83</v>
      </c>
      <c r="H110" s="4">
        <v>1733.68</v>
      </c>
      <c r="I110" s="4">
        <v>2980.68</v>
      </c>
      <c r="J110" s="4">
        <v>1680.67</v>
      </c>
      <c r="K110" s="4">
        <v>1664.81</v>
      </c>
      <c r="L110" s="4">
        <v>1664.15</v>
      </c>
      <c r="M110" s="4">
        <v>1139.45</v>
      </c>
      <c r="N110" s="9"/>
      <c r="O110" s="13">
        <f t="shared" si="25"/>
        <v>20504.850000000002</v>
      </c>
    </row>
    <row r="111" spans="1:15" x14ac:dyDescent="0.3">
      <c r="A111" s="12" t="s">
        <v>16</v>
      </c>
      <c r="B111" s="4">
        <v>53.34</v>
      </c>
      <c r="C111" s="4">
        <v>54.35</v>
      </c>
      <c r="D111" s="4">
        <v>58.48</v>
      </c>
      <c r="E111" s="4">
        <v>54.35</v>
      </c>
      <c r="F111" s="4">
        <v>53.26</v>
      </c>
      <c r="G111" s="4">
        <v>58.48</v>
      </c>
      <c r="H111" s="4">
        <v>54.35</v>
      </c>
      <c r="I111" s="4">
        <v>5.14</v>
      </c>
      <c r="J111" s="4">
        <v>5.14</v>
      </c>
      <c r="K111" s="4">
        <v>10.28</v>
      </c>
      <c r="L111" s="4">
        <v>5.14</v>
      </c>
      <c r="M111" s="4">
        <v>2.61</v>
      </c>
      <c r="N111" s="9"/>
      <c r="O111" s="13">
        <f t="shared" si="25"/>
        <v>414.91999999999996</v>
      </c>
    </row>
    <row r="112" spans="1:15" x14ac:dyDescent="0.3">
      <c r="A112" s="12" t="s">
        <v>17</v>
      </c>
      <c r="B112" s="4">
        <v>5194.28</v>
      </c>
      <c r="C112" s="4">
        <v>5194.28</v>
      </c>
      <c r="D112" s="4">
        <v>5194.28</v>
      </c>
      <c r="E112" s="4">
        <v>5578.83</v>
      </c>
      <c r="F112" s="4">
        <v>5220.13</v>
      </c>
      <c r="G112" s="4">
        <v>4209.92</v>
      </c>
      <c r="H112" s="4">
        <v>4318.1899999999996</v>
      </c>
      <c r="I112" s="4">
        <v>3034.32</v>
      </c>
      <c r="J112" s="4">
        <v>4147.8500000000004</v>
      </c>
      <c r="K112" s="4">
        <v>3438.37</v>
      </c>
      <c r="L112" s="4">
        <v>3660.23</v>
      </c>
      <c r="M112" s="4">
        <v>2819.5</v>
      </c>
      <c r="N112" s="9"/>
      <c r="O112" s="13">
        <f t="shared" si="25"/>
        <v>52010.180000000008</v>
      </c>
    </row>
    <row r="113" spans="1:15" x14ac:dyDescent="0.3">
      <c r="A113" s="12" t="s">
        <v>18</v>
      </c>
      <c r="B113" s="4">
        <v>522.54999999999995</v>
      </c>
      <c r="C113" s="4">
        <v>488.68</v>
      </c>
      <c r="D113" s="4">
        <v>498.23</v>
      </c>
      <c r="E113" s="4">
        <v>488.68</v>
      </c>
      <c r="F113" s="4">
        <v>488.68</v>
      </c>
      <c r="G113" s="4">
        <v>315.39</v>
      </c>
      <c r="H113" s="4">
        <v>315.39</v>
      </c>
      <c r="I113" s="4">
        <v>1227.58</v>
      </c>
      <c r="J113" s="4">
        <v>1354.32</v>
      </c>
      <c r="K113" s="4">
        <v>1354.32</v>
      </c>
      <c r="L113" s="4">
        <v>4148.38</v>
      </c>
      <c r="M113" s="4">
        <v>3234.36</v>
      </c>
      <c r="N113" s="9"/>
      <c r="O113" s="13">
        <f t="shared" si="25"/>
        <v>14436.560000000001</v>
      </c>
    </row>
    <row r="114" spans="1:15" x14ac:dyDescent="0.3">
      <c r="A114" s="12" t="s">
        <v>19</v>
      </c>
      <c r="B114" s="4">
        <v>191876.58</v>
      </c>
      <c r="C114" s="4">
        <v>239685.17</v>
      </c>
      <c r="D114" s="4">
        <v>215623.54</v>
      </c>
      <c r="E114" s="4">
        <v>206928.9</v>
      </c>
      <c r="F114" s="4">
        <v>237690.17</v>
      </c>
      <c r="G114" s="4">
        <v>217496.09</v>
      </c>
      <c r="H114" s="4">
        <v>255722.4</v>
      </c>
      <c r="I114" s="4"/>
      <c r="J114" s="4">
        <v>738.47</v>
      </c>
      <c r="K114" s="4"/>
      <c r="L114" s="4"/>
      <c r="M114" s="4"/>
      <c r="N114" s="9"/>
      <c r="O114" s="13">
        <f t="shared" si="25"/>
        <v>1565761.32</v>
      </c>
    </row>
    <row r="115" spans="1:15" x14ac:dyDescent="0.3">
      <c r="A115" s="12" t="s">
        <v>20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9"/>
      <c r="O115" s="13">
        <f t="shared" si="25"/>
        <v>0</v>
      </c>
    </row>
    <row r="116" spans="1:15" x14ac:dyDescent="0.3">
      <c r="A116" s="12" t="s">
        <v>21</v>
      </c>
      <c r="B116" s="4">
        <v>7158.53</v>
      </c>
      <c r="C116" s="4">
        <v>6028.09</v>
      </c>
      <c r="D116" s="4">
        <v>6511.45</v>
      </c>
      <c r="E116" s="4">
        <v>7295.26</v>
      </c>
      <c r="F116" s="4">
        <v>6225.48</v>
      </c>
      <c r="G116" s="4">
        <v>4901.8</v>
      </c>
      <c r="H116" s="4">
        <v>6127.43</v>
      </c>
      <c r="I116" s="4">
        <v>5806.79</v>
      </c>
      <c r="J116" s="4">
        <v>4492.1000000000004</v>
      </c>
      <c r="K116" s="4">
        <v>4228.8999999999996</v>
      </c>
      <c r="L116" s="4">
        <v>4186.2700000000004</v>
      </c>
      <c r="M116" s="4">
        <v>3128.96</v>
      </c>
      <c r="N116" s="9"/>
      <c r="O116" s="13">
        <f t="shared" si="25"/>
        <v>66091.060000000012</v>
      </c>
    </row>
    <row r="117" spans="1:15" x14ac:dyDescent="0.3">
      <c r="A117" s="12" t="s">
        <v>22</v>
      </c>
      <c r="B117" s="4">
        <v>892.19</v>
      </c>
      <c r="C117" s="4">
        <v>892.19</v>
      </c>
      <c r="D117" s="4">
        <v>892.19</v>
      </c>
      <c r="E117" s="4">
        <v>899.05</v>
      </c>
      <c r="F117" s="4">
        <v>899.05</v>
      </c>
      <c r="G117" s="4">
        <v>899.05</v>
      </c>
      <c r="H117" s="4">
        <v>899.05</v>
      </c>
      <c r="I117" s="4">
        <v>850.31</v>
      </c>
      <c r="J117" s="4">
        <v>787.85</v>
      </c>
      <c r="K117" s="4">
        <v>787.85</v>
      </c>
      <c r="L117" s="4">
        <v>530.04</v>
      </c>
      <c r="M117" s="4">
        <v>603.79</v>
      </c>
      <c r="N117" s="9"/>
      <c r="O117" s="13">
        <f t="shared" si="25"/>
        <v>9832.61</v>
      </c>
    </row>
    <row r="118" spans="1:15" x14ac:dyDescent="0.3">
      <c r="A118" s="12" t="s">
        <v>23</v>
      </c>
      <c r="B118" s="4">
        <v>13.66</v>
      </c>
      <c r="C118" s="4">
        <v>13.66</v>
      </c>
      <c r="D118" s="4">
        <v>13.66</v>
      </c>
      <c r="E118" s="4">
        <v>13.66</v>
      </c>
      <c r="F118" s="4">
        <v>13.66</v>
      </c>
      <c r="G118" s="4"/>
      <c r="H118" s="4"/>
      <c r="I118" s="4"/>
      <c r="J118" s="4"/>
      <c r="K118" s="4"/>
      <c r="L118" s="4"/>
      <c r="M118" s="4"/>
      <c r="N118" s="9"/>
      <c r="O118" s="13">
        <f t="shared" si="25"/>
        <v>68.3</v>
      </c>
    </row>
    <row r="119" spans="1:15" x14ac:dyDescent="0.3">
      <c r="A119" s="12" t="s">
        <v>24</v>
      </c>
      <c r="B119" s="4">
        <v>8.1300000000000008</v>
      </c>
      <c r="C119" s="4">
        <v>8.1300000000000008</v>
      </c>
      <c r="D119" s="4">
        <v>8.1300000000000008</v>
      </c>
      <c r="E119" s="4">
        <v>8.1300000000000008</v>
      </c>
      <c r="F119" s="4">
        <v>8.1300000000000008</v>
      </c>
      <c r="G119" s="4">
        <v>8.1300000000000008</v>
      </c>
      <c r="H119" s="4">
        <v>8.1300000000000008</v>
      </c>
      <c r="I119" s="4">
        <v>8.1300000000000008</v>
      </c>
      <c r="J119" s="4">
        <v>8.1300000000000008</v>
      </c>
      <c r="K119" s="4">
        <v>8.1300000000000008</v>
      </c>
      <c r="L119" s="4">
        <v>8.1300000000000008</v>
      </c>
      <c r="M119" s="4">
        <v>8.76</v>
      </c>
      <c r="N119" s="9"/>
      <c r="O119" s="13">
        <f t="shared" si="25"/>
        <v>98.19</v>
      </c>
    </row>
    <row r="120" spans="1:15" x14ac:dyDescent="0.3">
      <c r="A120" s="12" t="s">
        <v>25</v>
      </c>
      <c r="B120" s="4">
        <v>106.55</v>
      </c>
      <c r="C120" s="4">
        <v>774.76</v>
      </c>
      <c r="D120" s="4">
        <v>106.55</v>
      </c>
      <c r="E120" s="4">
        <v>106.55</v>
      </c>
      <c r="F120" s="4">
        <v>106.55</v>
      </c>
      <c r="G120" s="4">
        <v>106.55</v>
      </c>
      <c r="H120" s="4">
        <v>-59.28</v>
      </c>
      <c r="I120" s="4">
        <v>99.55</v>
      </c>
      <c r="J120" s="4">
        <v>106.55</v>
      </c>
      <c r="K120" s="4">
        <v>106.55</v>
      </c>
      <c r="L120" s="4">
        <v>106.55</v>
      </c>
      <c r="M120" s="4">
        <v>83.11</v>
      </c>
      <c r="N120" s="9"/>
      <c r="O120" s="13">
        <f t="shared" si="25"/>
        <v>1750.5399999999995</v>
      </c>
    </row>
    <row r="121" spans="1:15" x14ac:dyDescent="0.3">
      <c r="A121" s="12" t="s">
        <v>26</v>
      </c>
      <c r="B121" s="4">
        <v>5847.01</v>
      </c>
      <c r="C121" s="4">
        <v>2697.85</v>
      </c>
      <c r="D121" s="4">
        <v>2773.77</v>
      </c>
      <c r="E121" s="4">
        <v>2954.14</v>
      </c>
      <c r="F121" s="4">
        <v>13898.19</v>
      </c>
      <c r="G121" s="4">
        <v>8884.92</v>
      </c>
      <c r="H121" s="4">
        <v>9314.86</v>
      </c>
      <c r="I121" s="4">
        <v>8435.06</v>
      </c>
      <c r="J121" s="4">
        <v>8706.9699999999993</v>
      </c>
      <c r="K121" s="4">
        <v>8517.2199999999993</v>
      </c>
      <c r="L121" s="4">
        <v>9100.7800000000007</v>
      </c>
      <c r="M121" s="4">
        <v>6469.74</v>
      </c>
      <c r="N121" s="9"/>
      <c r="O121" s="13">
        <f t="shared" si="25"/>
        <v>87600.51</v>
      </c>
    </row>
    <row r="122" spans="1:15" x14ac:dyDescent="0.3">
      <c r="A122" s="12" t="s">
        <v>27</v>
      </c>
      <c r="B122" s="14">
        <f>SUM(B108:B121)</f>
        <v>761640.42</v>
      </c>
      <c r="C122" s="14">
        <f t="shared" ref="C122:M122" si="26">SUM(C108:C121)</f>
        <v>807537.90000000014</v>
      </c>
      <c r="D122" s="14">
        <f t="shared" si="26"/>
        <v>761545.14</v>
      </c>
      <c r="E122" s="14">
        <f t="shared" si="26"/>
        <v>781821.23000000021</v>
      </c>
      <c r="F122" s="14">
        <f t="shared" si="26"/>
        <v>823359.01000000024</v>
      </c>
      <c r="G122" s="14">
        <f t="shared" si="26"/>
        <v>758038.91000000015</v>
      </c>
      <c r="H122" s="14">
        <f t="shared" si="26"/>
        <v>842476.02000000014</v>
      </c>
      <c r="I122" s="14">
        <f t="shared" si="26"/>
        <v>420811.5</v>
      </c>
      <c r="J122" s="14">
        <f t="shared" si="26"/>
        <v>380095.41999999987</v>
      </c>
      <c r="K122" s="14">
        <f t="shared" si="26"/>
        <v>361444.93</v>
      </c>
      <c r="L122" s="14">
        <f t="shared" si="26"/>
        <v>390741.95000000007</v>
      </c>
      <c r="M122" s="14">
        <f t="shared" si="26"/>
        <v>329169.01999999996</v>
      </c>
      <c r="N122" s="9"/>
      <c r="O122" s="13">
        <f t="shared" si="25"/>
        <v>7418681.4500000011</v>
      </c>
    </row>
    <row r="126" spans="1:15" x14ac:dyDescent="0.3">
      <c r="A126" s="9" t="s">
        <v>313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ht="31.2" x14ac:dyDescent="0.3">
      <c r="A127" s="10" t="s">
        <v>0</v>
      </c>
      <c r="B127" s="11" t="s">
        <v>1</v>
      </c>
      <c r="C127" s="9" t="s">
        <v>2</v>
      </c>
      <c r="D127" s="9" t="s">
        <v>3</v>
      </c>
      <c r="E127" s="9" t="s">
        <v>4</v>
      </c>
      <c r="F127" s="11" t="s">
        <v>5</v>
      </c>
      <c r="G127" s="9" t="s">
        <v>6</v>
      </c>
      <c r="H127" s="9" t="s">
        <v>7</v>
      </c>
      <c r="I127" s="9" t="s">
        <v>8</v>
      </c>
      <c r="J127" s="11" t="s">
        <v>9</v>
      </c>
      <c r="K127" s="9" t="s">
        <v>10</v>
      </c>
      <c r="L127" s="9" t="s">
        <v>11</v>
      </c>
      <c r="M127" s="9" t="s">
        <v>12</v>
      </c>
      <c r="N127" s="9"/>
      <c r="O127" s="9" t="s">
        <v>13</v>
      </c>
    </row>
    <row r="128" spans="1:15" x14ac:dyDescent="0.3">
      <c r="A128" s="12">
        <v>4</v>
      </c>
      <c r="B128" s="13">
        <v>129387.29</v>
      </c>
      <c r="C128" s="13">
        <v>396553.69</v>
      </c>
      <c r="D128" s="13">
        <v>399284.95</v>
      </c>
      <c r="E128" s="13">
        <v>439088.81</v>
      </c>
      <c r="F128" s="13">
        <v>458224.3</v>
      </c>
      <c r="G128" s="13">
        <v>434043.02</v>
      </c>
      <c r="H128" s="13">
        <v>468480.96</v>
      </c>
      <c r="I128" s="13">
        <v>335562.53</v>
      </c>
      <c r="J128" s="13">
        <v>299283.32</v>
      </c>
      <c r="K128" s="13">
        <v>291797.05</v>
      </c>
      <c r="L128" s="13">
        <v>317028.73</v>
      </c>
      <c r="M128" s="13">
        <v>262023.72</v>
      </c>
      <c r="N128" s="9"/>
      <c r="O128" s="13">
        <f>SUM(B128:M128)</f>
        <v>4230758.3699999992</v>
      </c>
    </row>
    <row r="129" spans="1:15" x14ac:dyDescent="0.3">
      <c r="A129" s="12" t="s">
        <v>14</v>
      </c>
      <c r="B129" s="13">
        <v>124.75</v>
      </c>
      <c r="C129" s="13">
        <v>8741.52</v>
      </c>
      <c r="D129" s="13">
        <v>12133.41</v>
      </c>
      <c r="E129" s="13">
        <v>14314.06</v>
      </c>
      <c r="F129" s="13">
        <v>12404.72</v>
      </c>
      <c r="G129" s="13">
        <v>10896.69</v>
      </c>
      <c r="H129" s="13">
        <v>11774.31</v>
      </c>
      <c r="I129" s="13">
        <v>5838.43</v>
      </c>
      <c r="J129" s="13">
        <v>14022.91</v>
      </c>
      <c r="K129" s="13">
        <v>5441.32</v>
      </c>
      <c r="L129" s="13">
        <v>5040.03</v>
      </c>
      <c r="M129" s="13">
        <v>3871.19</v>
      </c>
      <c r="N129" s="9"/>
      <c r="O129" s="13">
        <f t="shared" ref="O129:O142" si="27">SUM(B129:M129)</f>
        <v>104603.34000000003</v>
      </c>
    </row>
    <row r="130" spans="1:15" x14ac:dyDescent="0.3">
      <c r="A130" s="12" t="s">
        <v>15</v>
      </c>
      <c r="B130" s="13">
        <v>924.87</v>
      </c>
      <c r="C130" s="13">
        <v>1027.58</v>
      </c>
      <c r="D130" s="13">
        <v>1092.81</v>
      </c>
      <c r="E130" s="13">
        <v>1720.35</v>
      </c>
      <c r="F130" s="13">
        <v>1741.74</v>
      </c>
      <c r="G130" s="13">
        <v>1752.63</v>
      </c>
      <c r="H130" s="13">
        <v>1693.09</v>
      </c>
      <c r="I130" s="13">
        <v>3747.68</v>
      </c>
      <c r="J130" s="13">
        <v>1680.67</v>
      </c>
      <c r="K130" s="13">
        <v>1664.81</v>
      </c>
      <c r="L130" s="13">
        <v>1593.29</v>
      </c>
      <c r="M130" s="13">
        <v>1094.3599999999999</v>
      </c>
      <c r="N130" s="9"/>
      <c r="O130" s="13">
        <f t="shared" si="27"/>
        <v>19733.88</v>
      </c>
    </row>
    <row r="131" spans="1:15" x14ac:dyDescent="0.3">
      <c r="A131" s="12" t="s">
        <v>16</v>
      </c>
      <c r="B131" s="13">
        <v>43.1</v>
      </c>
      <c r="C131" s="13">
        <v>54.35</v>
      </c>
      <c r="D131" s="13">
        <v>58.48</v>
      </c>
      <c r="E131" s="13">
        <v>54.35</v>
      </c>
      <c r="F131" s="13">
        <v>53.26</v>
      </c>
      <c r="G131" s="13">
        <v>58.48</v>
      </c>
      <c r="H131" s="13">
        <v>54.35</v>
      </c>
      <c r="I131" s="13">
        <v>5.14</v>
      </c>
      <c r="J131" s="13">
        <v>5.14</v>
      </c>
      <c r="K131" s="13">
        <v>10.28</v>
      </c>
      <c r="L131" s="13">
        <v>5.14</v>
      </c>
      <c r="M131" s="13">
        <v>2.61</v>
      </c>
      <c r="N131" s="9"/>
      <c r="O131" s="13">
        <f t="shared" si="27"/>
        <v>404.68</v>
      </c>
    </row>
    <row r="132" spans="1:15" x14ac:dyDescent="0.3">
      <c r="A132" s="12" t="s">
        <v>17</v>
      </c>
      <c r="B132" s="13"/>
      <c r="C132" s="13"/>
      <c r="D132" s="13"/>
      <c r="E132" s="13">
        <v>5578.83</v>
      </c>
      <c r="F132" s="13">
        <v>5220.13</v>
      </c>
      <c r="G132" s="13">
        <v>4209.92</v>
      </c>
      <c r="H132" s="13">
        <v>4318.1899999999996</v>
      </c>
      <c r="I132" s="13">
        <v>3034.32</v>
      </c>
      <c r="J132" s="13">
        <v>3439.35</v>
      </c>
      <c r="K132" s="13">
        <v>3438.37</v>
      </c>
      <c r="L132" s="13">
        <v>3660.23</v>
      </c>
      <c r="M132" s="13">
        <v>1504.98</v>
      </c>
      <c r="N132" s="9"/>
      <c r="O132" s="13">
        <f t="shared" si="27"/>
        <v>34404.32</v>
      </c>
    </row>
    <row r="133" spans="1:15" x14ac:dyDescent="0.3">
      <c r="A133" s="12" t="s">
        <v>18</v>
      </c>
      <c r="B133" s="13">
        <v>206.42</v>
      </c>
      <c r="C133" s="13">
        <v>184.36</v>
      </c>
      <c r="D133" s="13">
        <v>174.81</v>
      </c>
      <c r="E133" s="13">
        <v>184.36</v>
      </c>
      <c r="F133" s="13">
        <v>184.36</v>
      </c>
      <c r="G133" s="13">
        <v>11.07</v>
      </c>
      <c r="H133" s="13">
        <v>11.07</v>
      </c>
      <c r="I133" s="13">
        <v>3.69</v>
      </c>
      <c r="J133" s="13"/>
      <c r="K133" s="13"/>
      <c r="L133" s="13"/>
      <c r="M133" s="13"/>
      <c r="N133" s="9"/>
      <c r="O133" s="13">
        <f t="shared" si="27"/>
        <v>960.1400000000001</v>
      </c>
    </row>
    <row r="134" spans="1:15" x14ac:dyDescent="0.3">
      <c r="A134" s="12" t="s">
        <v>19</v>
      </c>
      <c r="B134" s="13">
        <v>53154.23</v>
      </c>
      <c r="C134" s="13">
        <v>183186.81</v>
      </c>
      <c r="D134" s="13">
        <v>215623.54</v>
      </c>
      <c r="E134" s="13">
        <v>206928.9</v>
      </c>
      <c r="F134" s="13">
        <v>237690.17</v>
      </c>
      <c r="G134" s="13">
        <v>217496.09</v>
      </c>
      <c r="H134" s="13">
        <v>255722.4</v>
      </c>
      <c r="I134" s="13"/>
      <c r="J134" s="13">
        <v>738.47</v>
      </c>
      <c r="K134" s="13"/>
      <c r="L134" s="13"/>
      <c r="M134" s="13"/>
      <c r="N134" s="9"/>
      <c r="O134" s="13">
        <f t="shared" si="27"/>
        <v>1370540.6099999999</v>
      </c>
    </row>
    <row r="135" spans="1:15" x14ac:dyDescent="0.3">
      <c r="A135" s="12" t="s">
        <v>20</v>
      </c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9"/>
      <c r="O135" s="13">
        <f t="shared" si="27"/>
        <v>0</v>
      </c>
    </row>
    <row r="136" spans="1:15" x14ac:dyDescent="0.3">
      <c r="A136" s="12" t="s">
        <v>21</v>
      </c>
      <c r="B136" s="13">
        <v>2243.54</v>
      </c>
      <c r="C136" s="13">
        <v>4263.05</v>
      </c>
      <c r="D136" s="13">
        <v>5790.34</v>
      </c>
      <c r="E136" s="13">
        <v>6363.75</v>
      </c>
      <c r="F136" s="13">
        <v>5609.68</v>
      </c>
      <c r="G136" s="13">
        <v>4490.0200000000004</v>
      </c>
      <c r="H136" s="13">
        <v>5575.7</v>
      </c>
      <c r="I136" s="13">
        <v>5501.38</v>
      </c>
      <c r="J136" s="13">
        <v>4221.13</v>
      </c>
      <c r="K136" s="13">
        <v>3980.59</v>
      </c>
      <c r="L136" s="13">
        <v>4037.28</v>
      </c>
      <c r="M136" s="13">
        <v>3022.78</v>
      </c>
      <c r="N136" s="9"/>
      <c r="O136" s="13">
        <f t="shared" si="27"/>
        <v>55099.239999999991</v>
      </c>
    </row>
    <row r="137" spans="1:15" x14ac:dyDescent="0.3">
      <c r="A137" s="12" t="s">
        <v>22</v>
      </c>
      <c r="B137" s="13"/>
      <c r="C137" s="13">
        <v>386.75</v>
      </c>
      <c r="D137" s="13">
        <v>386.75</v>
      </c>
      <c r="E137" s="13">
        <v>497.95</v>
      </c>
      <c r="F137" s="13">
        <v>497.95</v>
      </c>
      <c r="G137" s="13">
        <v>497.95</v>
      </c>
      <c r="H137" s="13">
        <v>497.95</v>
      </c>
      <c r="I137" s="13">
        <v>479.41</v>
      </c>
      <c r="J137" s="13">
        <v>386.75</v>
      </c>
      <c r="K137" s="13">
        <v>386.75</v>
      </c>
      <c r="L137" s="13">
        <v>128.94</v>
      </c>
      <c r="M137" s="13">
        <v>339.88</v>
      </c>
      <c r="N137" s="9"/>
      <c r="O137" s="13">
        <f t="shared" si="27"/>
        <v>4487.03</v>
      </c>
    </row>
    <row r="138" spans="1:15" x14ac:dyDescent="0.3">
      <c r="A138" s="12" t="s">
        <v>23</v>
      </c>
      <c r="B138" s="13">
        <v>13.66</v>
      </c>
      <c r="C138" s="13">
        <v>13.66</v>
      </c>
      <c r="D138" s="13">
        <v>13.66</v>
      </c>
      <c r="E138" s="13">
        <v>13.66</v>
      </c>
      <c r="F138" s="13">
        <v>13.66</v>
      </c>
      <c r="G138" s="13"/>
      <c r="H138" s="13"/>
      <c r="I138" s="13"/>
      <c r="J138" s="13"/>
      <c r="K138" s="13"/>
      <c r="L138" s="13"/>
      <c r="M138" s="13"/>
      <c r="N138" s="9"/>
      <c r="O138" s="13">
        <f t="shared" si="27"/>
        <v>68.3</v>
      </c>
    </row>
    <row r="139" spans="1:15" x14ac:dyDescent="0.3">
      <c r="A139" s="12" t="s">
        <v>24</v>
      </c>
      <c r="B139" s="13">
        <v>8.1300000000000008</v>
      </c>
      <c r="C139" s="13">
        <v>8.1300000000000008</v>
      </c>
      <c r="D139" s="13">
        <v>8.1300000000000008</v>
      </c>
      <c r="E139" s="13">
        <v>8.1300000000000008</v>
      </c>
      <c r="F139" s="13">
        <v>8.1300000000000008</v>
      </c>
      <c r="G139" s="13">
        <v>8.1300000000000008</v>
      </c>
      <c r="H139" s="13">
        <v>8.1300000000000008</v>
      </c>
      <c r="I139" s="13">
        <v>8.1300000000000008</v>
      </c>
      <c r="J139" s="13">
        <v>8.1300000000000008</v>
      </c>
      <c r="K139" s="13">
        <v>8.1300000000000008</v>
      </c>
      <c r="L139" s="13">
        <v>8.1300000000000008</v>
      </c>
      <c r="M139" s="13">
        <v>8.76</v>
      </c>
      <c r="N139" s="9"/>
      <c r="O139" s="13">
        <f t="shared" si="27"/>
        <v>98.19</v>
      </c>
    </row>
    <row r="140" spans="1:15" x14ac:dyDescent="0.3">
      <c r="A140" s="12" t="s">
        <v>25</v>
      </c>
      <c r="B140" s="13">
        <v>72.31</v>
      </c>
      <c r="C140" s="13">
        <v>106.55</v>
      </c>
      <c r="D140" s="13">
        <v>106.55</v>
      </c>
      <c r="E140" s="13">
        <v>106.55</v>
      </c>
      <c r="F140" s="13">
        <v>106.55</v>
      </c>
      <c r="G140" s="13">
        <v>106.55</v>
      </c>
      <c r="H140" s="13">
        <v>-59.28</v>
      </c>
      <c r="I140" s="13">
        <v>99.55</v>
      </c>
      <c r="J140" s="13">
        <v>106.55</v>
      </c>
      <c r="K140" s="13">
        <v>106.55</v>
      </c>
      <c r="L140" s="13">
        <v>106.55</v>
      </c>
      <c r="M140" s="13">
        <v>83.1</v>
      </c>
      <c r="N140" s="9"/>
      <c r="O140" s="13">
        <f t="shared" si="27"/>
        <v>1048.08</v>
      </c>
    </row>
    <row r="141" spans="1:15" x14ac:dyDescent="0.3">
      <c r="A141" s="12" t="s">
        <v>26</v>
      </c>
      <c r="B141" s="13">
        <v>3522.95</v>
      </c>
      <c r="C141" s="13">
        <v>2202.19</v>
      </c>
      <c r="D141" s="13">
        <v>2291.71</v>
      </c>
      <c r="E141" s="13">
        <v>2398.4699999999998</v>
      </c>
      <c r="F141" s="13">
        <v>13413.21</v>
      </c>
      <c r="G141" s="13">
        <v>8802.3799999999992</v>
      </c>
      <c r="H141" s="13">
        <v>9239.4</v>
      </c>
      <c r="I141" s="13">
        <v>8280.3700000000008</v>
      </c>
      <c r="J141" s="13">
        <v>8686.39</v>
      </c>
      <c r="K141" s="13">
        <v>8489.7800000000007</v>
      </c>
      <c r="L141" s="13">
        <v>9073.34</v>
      </c>
      <c r="M141" s="13">
        <v>6431.19</v>
      </c>
      <c r="N141" s="9"/>
      <c r="O141" s="13">
        <f t="shared" si="27"/>
        <v>82831.38</v>
      </c>
    </row>
    <row r="142" spans="1:15" x14ac:dyDescent="0.3">
      <c r="A142" s="12" t="s">
        <v>27</v>
      </c>
      <c r="B142" s="14">
        <f>SUM(B128:B141)</f>
        <v>189701.25000000003</v>
      </c>
      <c r="C142" s="14">
        <f t="shared" ref="C142:M142" si="28">SUM(C128:C141)</f>
        <v>596728.64000000013</v>
      </c>
      <c r="D142" s="14">
        <f t="shared" si="28"/>
        <v>636965.14</v>
      </c>
      <c r="E142" s="14">
        <f t="shared" si="28"/>
        <v>677258.16999999993</v>
      </c>
      <c r="F142" s="14">
        <f t="shared" si="28"/>
        <v>735167.86</v>
      </c>
      <c r="G142" s="14">
        <f t="shared" si="28"/>
        <v>682372.93</v>
      </c>
      <c r="H142" s="14">
        <f t="shared" si="28"/>
        <v>757316.2699999999</v>
      </c>
      <c r="I142" s="14">
        <f t="shared" si="28"/>
        <v>362560.63</v>
      </c>
      <c r="J142" s="14">
        <f t="shared" si="28"/>
        <v>332578.80999999994</v>
      </c>
      <c r="K142" s="14">
        <f t="shared" si="28"/>
        <v>315323.63000000006</v>
      </c>
      <c r="L142" s="14">
        <f t="shared" si="28"/>
        <v>340681.66000000003</v>
      </c>
      <c r="M142" s="14">
        <f t="shared" si="28"/>
        <v>278382.56999999995</v>
      </c>
      <c r="N142" s="9"/>
      <c r="O142" s="13">
        <f t="shared" si="27"/>
        <v>5905037.5599999996</v>
      </c>
    </row>
    <row r="146" spans="1:15" x14ac:dyDescent="0.3">
      <c r="A146" s="9" t="s">
        <v>353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ht="31.2" x14ac:dyDescent="0.3">
      <c r="A147" s="10" t="s">
        <v>0</v>
      </c>
      <c r="B147" s="11" t="s">
        <v>1</v>
      </c>
      <c r="C147" s="9" t="s">
        <v>2</v>
      </c>
      <c r="D147" s="9" t="s">
        <v>3</v>
      </c>
      <c r="E147" s="9" t="s">
        <v>4</v>
      </c>
      <c r="F147" s="11" t="s">
        <v>5</v>
      </c>
      <c r="G147" s="9" t="s">
        <v>6</v>
      </c>
      <c r="H147" s="9" t="s">
        <v>7</v>
      </c>
      <c r="I147" s="9" t="s">
        <v>8</v>
      </c>
      <c r="J147" s="11" t="s">
        <v>9</v>
      </c>
      <c r="K147" s="9" t="s">
        <v>10</v>
      </c>
      <c r="L147" s="9" t="s">
        <v>11</v>
      </c>
      <c r="M147" s="9" t="s">
        <v>12</v>
      </c>
      <c r="N147" s="9"/>
      <c r="O147" s="9" t="s">
        <v>13</v>
      </c>
    </row>
    <row r="148" spans="1:15" x14ac:dyDescent="0.3">
      <c r="A148" s="12">
        <v>4</v>
      </c>
      <c r="B148" s="13">
        <v>398850.18</v>
      </c>
      <c r="C148" s="13">
        <v>435111.69</v>
      </c>
      <c r="D148" s="13">
        <v>411855.45</v>
      </c>
      <c r="E148" s="13">
        <v>447619.77</v>
      </c>
      <c r="F148" s="13">
        <v>464414.13</v>
      </c>
      <c r="G148" s="13">
        <v>440183.87</v>
      </c>
      <c r="H148" s="13">
        <v>473243.49</v>
      </c>
      <c r="I148" s="13">
        <v>338956.92</v>
      </c>
      <c r="J148" s="13">
        <v>301402.83</v>
      </c>
      <c r="K148" s="13">
        <v>293587.56</v>
      </c>
      <c r="L148" s="13">
        <v>318690.65000000002</v>
      </c>
      <c r="M148" s="13">
        <v>263335.3</v>
      </c>
      <c r="N148" s="9"/>
      <c r="O148" s="13">
        <f>SUM(B148:M148)</f>
        <v>4587251.84</v>
      </c>
    </row>
    <row r="149" spans="1:15" x14ac:dyDescent="0.3">
      <c r="A149" s="12" t="s">
        <v>14</v>
      </c>
      <c r="B149" s="13">
        <v>12147.48</v>
      </c>
      <c r="C149" s="13">
        <v>12353.5</v>
      </c>
      <c r="D149" s="13">
        <v>12249.55</v>
      </c>
      <c r="E149" s="13">
        <v>14338.59</v>
      </c>
      <c r="F149" s="13">
        <v>12417.7</v>
      </c>
      <c r="G149" s="13">
        <v>10909.67</v>
      </c>
      <c r="H149" s="13">
        <v>11787.29</v>
      </c>
      <c r="I149" s="13">
        <v>5842.32</v>
      </c>
      <c r="J149" s="13">
        <v>14022.91</v>
      </c>
      <c r="K149" s="13">
        <v>5441.32</v>
      </c>
      <c r="L149" s="13">
        <v>5040.03</v>
      </c>
      <c r="M149" s="13">
        <v>3871.19</v>
      </c>
      <c r="N149" s="9"/>
      <c r="O149" s="13">
        <f t="shared" ref="O149:O162" si="29">SUM(B149:M149)</f>
        <v>120421.55000000002</v>
      </c>
    </row>
    <row r="150" spans="1:15" x14ac:dyDescent="0.3">
      <c r="A150" s="12" t="s">
        <v>15</v>
      </c>
      <c r="B150" s="13">
        <v>1537.98</v>
      </c>
      <c r="C150" s="13">
        <v>1104.57</v>
      </c>
      <c r="D150" s="13">
        <v>1219.3800000000001</v>
      </c>
      <c r="E150" s="13">
        <v>1742.39</v>
      </c>
      <c r="F150" s="13">
        <v>1742.39</v>
      </c>
      <c r="G150" s="13">
        <v>1752.63</v>
      </c>
      <c r="H150" s="13">
        <v>1693.09</v>
      </c>
      <c r="I150" s="13">
        <v>3747.68</v>
      </c>
      <c r="J150" s="13">
        <v>1680.67</v>
      </c>
      <c r="K150" s="13">
        <v>1664.81</v>
      </c>
      <c r="L150" s="13">
        <v>1593.29</v>
      </c>
      <c r="M150" s="13">
        <v>1094.3599999999999</v>
      </c>
      <c r="N150" s="9"/>
      <c r="O150" s="13">
        <f t="shared" si="29"/>
        <v>20573.240000000002</v>
      </c>
    </row>
    <row r="151" spans="1:15" x14ac:dyDescent="0.3">
      <c r="A151" s="12" t="s">
        <v>16</v>
      </c>
      <c r="B151" s="13">
        <v>53.34</v>
      </c>
      <c r="C151" s="13">
        <v>54.35</v>
      </c>
      <c r="D151" s="13">
        <v>58.48</v>
      </c>
      <c r="E151" s="13">
        <v>54.35</v>
      </c>
      <c r="F151" s="13">
        <v>53.26</v>
      </c>
      <c r="G151" s="13">
        <v>58.48</v>
      </c>
      <c r="H151" s="13">
        <v>54.35</v>
      </c>
      <c r="I151" s="13">
        <v>5.14</v>
      </c>
      <c r="J151" s="13">
        <v>5.14</v>
      </c>
      <c r="K151" s="13">
        <v>10.28</v>
      </c>
      <c r="L151" s="13">
        <v>5.14</v>
      </c>
      <c r="M151" s="13">
        <v>2.61</v>
      </c>
      <c r="N151" s="9"/>
      <c r="O151" s="13">
        <f t="shared" si="29"/>
        <v>414.91999999999996</v>
      </c>
    </row>
    <row r="152" spans="1:15" x14ac:dyDescent="0.3">
      <c r="A152" s="12" t="s">
        <v>17</v>
      </c>
      <c r="B152" s="13"/>
      <c r="C152" s="13"/>
      <c r="D152" s="13"/>
      <c r="E152" s="13">
        <v>5578.83</v>
      </c>
      <c r="F152" s="13">
        <v>5220.13</v>
      </c>
      <c r="G152" s="13">
        <v>4209.92</v>
      </c>
      <c r="H152" s="13">
        <v>4318.1899999999996</v>
      </c>
      <c r="I152" s="13">
        <v>3034.32</v>
      </c>
      <c r="J152" s="13">
        <v>3439.35</v>
      </c>
      <c r="K152" s="13">
        <v>3438.37</v>
      </c>
      <c r="L152" s="13">
        <v>3660.23</v>
      </c>
      <c r="M152" s="13">
        <v>1504.98</v>
      </c>
      <c r="N152" s="9"/>
      <c r="O152" s="13">
        <f t="shared" si="29"/>
        <v>34404.32</v>
      </c>
    </row>
    <row r="153" spans="1:15" x14ac:dyDescent="0.3">
      <c r="A153" s="12" t="s">
        <v>18</v>
      </c>
      <c r="B153" s="13">
        <v>218.23</v>
      </c>
      <c r="C153" s="13">
        <v>184.36</v>
      </c>
      <c r="D153" s="13">
        <v>174.81</v>
      </c>
      <c r="E153" s="13">
        <v>184.36</v>
      </c>
      <c r="F153" s="13">
        <v>184.36</v>
      </c>
      <c r="G153" s="13">
        <v>11.07</v>
      </c>
      <c r="H153" s="13">
        <v>11.07</v>
      </c>
      <c r="I153" s="13">
        <v>3.69</v>
      </c>
      <c r="J153" s="13"/>
      <c r="K153" s="13"/>
      <c r="L153" s="13"/>
      <c r="M153" s="13"/>
      <c r="N153" s="9"/>
      <c r="O153" s="13">
        <f t="shared" si="29"/>
        <v>971.95000000000027</v>
      </c>
    </row>
    <row r="154" spans="1:15" x14ac:dyDescent="0.3">
      <c r="A154" s="12" t="s">
        <v>19</v>
      </c>
      <c r="B154" s="13">
        <v>130165.35</v>
      </c>
      <c r="C154" s="13">
        <v>239685.17</v>
      </c>
      <c r="D154" s="13">
        <v>215623.54</v>
      </c>
      <c r="E154" s="13">
        <v>206928.9</v>
      </c>
      <c r="F154" s="13">
        <v>237690.17</v>
      </c>
      <c r="G154" s="13">
        <v>217496.09</v>
      </c>
      <c r="H154" s="13">
        <v>255722.4</v>
      </c>
      <c r="I154" s="13"/>
      <c r="J154" s="13">
        <v>738.47</v>
      </c>
      <c r="K154" s="13"/>
      <c r="L154" s="13"/>
      <c r="M154" s="13"/>
      <c r="N154" s="9"/>
      <c r="O154" s="13">
        <f t="shared" si="29"/>
        <v>1504050.09</v>
      </c>
    </row>
    <row r="155" spans="1:15" x14ac:dyDescent="0.3">
      <c r="A155" s="12" t="s">
        <v>20</v>
      </c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9"/>
      <c r="O155" s="13">
        <f t="shared" si="29"/>
        <v>0</v>
      </c>
    </row>
    <row r="156" spans="1:15" x14ac:dyDescent="0.3">
      <c r="A156" s="12" t="s">
        <v>21</v>
      </c>
      <c r="B156" s="13">
        <v>6060.72</v>
      </c>
      <c r="C156" s="13">
        <v>5370.45</v>
      </c>
      <c r="D156" s="13">
        <v>5857.95</v>
      </c>
      <c r="E156" s="13">
        <v>6493.83</v>
      </c>
      <c r="F156" s="13">
        <v>5677.29</v>
      </c>
      <c r="G156" s="13">
        <v>4495.16</v>
      </c>
      <c r="H156" s="13">
        <v>5583.96</v>
      </c>
      <c r="I156" s="13">
        <v>5502.75</v>
      </c>
      <c r="J156" s="13">
        <v>4221.13</v>
      </c>
      <c r="K156" s="13">
        <v>3980.59</v>
      </c>
      <c r="L156" s="13">
        <v>4037.28</v>
      </c>
      <c r="M156" s="13">
        <v>3022.78</v>
      </c>
      <c r="N156" s="9"/>
      <c r="O156" s="13">
        <f t="shared" si="29"/>
        <v>60303.889999999985</v>
      </c>
    </row>
    <row r="157" spans="1:15" x14ac:dyDescent="0.3">
      <c r="A157" s="12" t="s">
        <v>22</v>
      </c>
      <c r="B157" s="13">
        <v>386.75</v>
      </c>
      <c r="C157" s="13">
        <v>386.75</v>
      </c>
      <c r="D157" s="13">
        <v>386.75</v>
      </c>
      <c r="E157" s="13">
        <v>497.95</v>
      </c>
      <c r="F157" s="13">
        <v>497.95</v>
      </c>
      <c r="G157" s="13">
        <v>497.95</v>
      </c>
      <c r="H157" s="13">
        <v>497.95</v>
      </c>
      <c r="I157" s="13">
        <v>479.41</v>
      </c>
      <c r="J157" s="13">
        <v>386.75</v>
      </c>
      <c r="K157" s="13">
        <v>386.75</v>
      </c>
      <c r="L157" s="13">
        <v>128.94</v>
      </c>
      <c r="M157" s="13">
        <v>339.88</v>
      </c>
      <c r="N157" s="9"/>
      <c r="O157" s="13">
        <f t="shared" si="29"/>
        <v>4873.7799999999988</v>
      </c>
    </row>
    <row r="158" spans="1:15" x14ac:dyDescent="0.3">
      <c r="A158" s="12" t="s">
        <v>23</v>
      </c>
      <c r="B158" s="13">
        <v>13.66</v>
      </c>
      <c r="C158" s="13">
        <v>13.66</v>
      </c>
      <c r="D158" s="13">
        <v>13.66</v>
      </c>
      <c r="E158" s="13">
        <v>13.66</v>
      </c>
      <c r="F158" s="13">
        <v>13.66</v>
      </c>
      <c r="G158" s="13"/>
      <c r="H158" s="13"/>
      <c r="I158" s="13"/>
      <c r="J158" s="13"/>
      <c r="K158" s="13"/>
      <c r="L158" s="13"/>
      <c r="M158" s="13"/>
      <c r="N158" s="9"/>
      <c r="O158" s="13">
        <f t="shared" si="29"/>
        <v>68.3</v>
      </c>
    </row>
    <row r="159" spans="1:15" x14ac:dyDescent="0.3">
      <c r="A159" s="12" t="s">
        <v>24</v>
      </c>
      <c r="B159" s="13">
        <v>8.1300000000000008</v>
      </c>
      <c r="C159" s="13">
        <v>8.1300000000000008</v>
      </c>
      <c r="D159" s="13">
        <v>8.1300000000000008</v>
      </c>
      <c r="E159" s="13">
        <v>8.1300000000000008</v>
      </c>
      <c r="F159" s="13">
        <v>8.1300000000000008</v>
      </c>
      <c r="G159" s="13">
        <v>8.1300000000000008</v>
      </c>
      <c r="H159" s="13">
        <v>8.1300000000000008</v>
      </c>
      <c r="I159" s="13">
        <v>8.1300000000000008</v>
      </c>
      <c r="J159" s="13">
        <v>8.1300000000000008</v>
      </c>
      <c r="K159" s="13">
        <v>8.1300000000000008</v>
      </c>
      <c r="L159" s="13">
        <v>8.1300000000000008</v>
      </c>
      <c r="M159" s="13">
        <v>8.76</v>
      </c>
      <c r="N159" s="9"/>
      <c r="O159" s="13">
        <f t="shared" si="29"/>
        <v>98.19</v>
      </c>
    </row>
    <row r="160" spans="1:15" x14ac:dyDescent="0.3">
      <c r="A160" s="12" t="s">
        <v>25</v>
      </c>
      <c r="B160" s="13">
        <v>106.55</v>
      </c>
      <c r="C160" s="13">
        <v>106.55</v>
      </c>
      <c r="D160" s="13">
        <v>106.55</v>
      </c>
      <c r="E160" s="13">
        <v>106.55</v>
      </c>
      <c r="F160" s="13">
        <v>106.55</v>
      </c>
      <c r="G160" s="13">
        <v>106.55</v>
      </c>
      <c r="H160" s="13">
        <v>-59.28</v>
      </c>
      <c r="I160" s="13">
        <v>99.55</v>
      </c>
      <c r="J160" s="13">
        <v>106.55</v>
      </c>
      <c r="K160" s="13">
        <v>106.55</v>
      </c>
      <c r="L160" s="13">
        <v>106.55</v>
      </c>
      <c r="M160" s="13">
        <v>83.1</v>
      </c>
      <c r="N160" s="9"/>
      <c r="O160" s="13">
        <f t="shared" si="29"/>
        <v>1082.3199999999997</v>
      </c>
    </row>
    <row r="161" spans="1:15" x14ac:dyDescent="0.3">
      <c r="A161" s="12" t="s">
        <v>26</v>
      </c>
      <c r="B161" s="13">
        <v>5804.69</v>
      </c>
      <c r="C161" s="13">
        <v>2663.67</v>
      </c>
      <c r="D161" s="13">
        <v>2760.05</v>
      </c>
      <c r="E161" s="13">
        <v>2873.23</v>
      </c>
      <c r="F161" s="13">
        <v>13829.59</v>
      </c>
      <c r="G161" s="13">
        <v>8809.24</v>
      </c>
      <c r="H161" s="13">
        <v>9246.26</v>
      </c>
      <c r="I161" s="13">
        <v>8287.23</v>
      </c>
      <c r="J161" s="13">
        <v>8686.39</v>
      </c>
      <c r="K161" s="13">
        <v>8489.7800000000007</v>
      </c>
      <c r="L161" s="13">
        <v>9073.34</v>
      </c>
      <c r="M161" s="13">
        <v>6431.19</v>
      </c>
      <c r="N161" s="9"/>
      <c r="O161" s="13">
        <f t="shared" si="29"/>
        <v>86954.66</v>
      </c>
    </row>
    <row r="162" spans="1:15" x14ac:dyDescent="0.3">
      <c r="A162" s="12" t="s">
        <v>27</v>
      </c>
      <c r="B162" s="14">
        <f>SUM(B148:B161)</f>
        <v>555353.05999999994</v>
      </c>
      <c r="C162" s="14">
        <f t="shared" ref="C162:M162" si="30">SUM(C148:C161)</f>
        <v>697042.85000000009</v>
      </c>
      <c r="D162" s="14">
        <f t="shared" si="30"/>
        <v>650314.30000000005</v>
      </c>
      <c r="E162" s="14">
        <f t="shared" si="30"/>
        <v>686440.54</v>
      </c>
      <c r="F162" s="14">
        <f t="shared" si="30"/>
        <v>741855.31</v>
      </c>
      <c r="G162" s="14">
        <f t="shared" si="30"/>
        <v>688538.76</v>
      </c>
      <c r="H162" s="14">
        <f t="shared" si="30"/>
        <v>762106.89999999991</v>
      </c>
      <c r="I162" s="14">
        <f t="shared" si="30"/>
        <v>365967.13999999996</v>
      </c>
      <c r="J162" s="14">
        <f t="shared" si="30"/>
        <v>334698.31999999995</v>
      </c>
      <c r="K162" s="14">
        <f t="shared" si="30"/>
        <v>317114.14000000007</v>
      </c>
      <c r="L162" s="14">
        <f t="shared" si="30"/>
        <v>342343.58000000007</v>
      </c>
      <c r="M162" s="14">
        <f t="shared" si="30"/>
        <v>279694.14999999997</v>
      </c>
      <c r="N162" s="9"/>
      <c r="O162" s="13">
        <f t="shared" si="29"/>
        <v>6421469.0500000007</v>
      </c>
    </row>
    <row r="164" spans="1:15" ht="6" customHeight="1" x14ac:dyDescent="0.3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6" spans="1:15" x14ac:dyDescent="0.3">
      <c r="A166" t="s">
        <v>358</v>
      </c>
      <c r="C166" s="38" t="s">
        <v>539</v>
      </c>
    </row>
    <row r="167" spans="1:15" ht="31.2" x14ac:dyDescent="0.3">
      <c r="A167" s="1" t="s">
        <v>0</v>
      </c>
      <c r="B167" s="2" t="s">
        <v>1</v>
      </c>
      <c r="C167" t="s">
        <v>2</v>
      </c>
      <c r="D167" t="s">
        <v>3</v>
      </c>
      <c r="E167" t="s">
        <v>4</v>
      </c>
      <c r="F167" s="2" t="s">
        <v>5</v>
      </c>
      <c r="G167" t="s">
        <v>6</v>
      </c>
      <c r="H167" t="s">
        <v>7</v>
      </c>
      <c r="I167" t="s">
        <v>8</v>
      </c>
      <c r="J167" s="2" t="s">
        <v>9</v>
      </c>
      <c r="K167" t="s">
        <v>10</v>
      </c>
      <c r="L167" t="s">
        <v>11</v>
      </c>
      <c r="M167" t="s">
        <v>12</v>
      </c>
      <c r="O167" t="s">
        <v>13</v>
      </c>
    </row>
    <row r="168" spans="1:15" x14ac:dyDescent="0.3">
      <c r="A168" s="33">
        <v>4</v>
      </c>
      <c r="B168" s="34">
        <v>418.01</v>
      </c>
      <c r="C168" s="34">
        <v>542</v>
      </c>
      <c r="D168" s="34">
        <v>137.49</v>
      </c>
      <c r="E168" s="34"/>
      <c r="F168" s="34"/>
      <c r="G168" s="34"/>
      <c r="H168" s="34"/>
      <c r="I168" s="34"/>
      <c r="J168" s="34"/>
      <c r="K168" s="34">
        <v>24.44</v>
      </c>
      <c r="L168" s="34">
        <v>24.44</v>
      </c>
      <c r="M168" s="34">
        <v>26.85</v>
      </c>
      <c r="N168" s="35"/>
      <c r="O168" s="36">
        <f>SUM(B168:M168)</f>
        <v>1173.23</v>
      </c>
    </row>
    <row r="169" spans="1:15" x14ac:dyDescent="0.3">
      <c r="A169" s="3" t="s">
        <v>26</v>
      </c>
      <c r="B169" s="4">
        <v>1223394.72</v>
      </c>
      <c r="C169" s="4">
        <v>636774.11</v>
      </c>
      <c r="D169" s="4">
        <v>681282.55</v>
      </c>
      <c r="E169" s="4">
        <v>694331.14</v>
      </c>
      <c r="F169" s="4">
        <v>773454.77</v>
      </c>
      <c r="G169" s="4">
        <v>905881.13</v>
      </c>
      <c r="H169" s="4">
        <v>834049.27</v>
      </c>
      <c r="I169" s="4">
        <v>1091229.03</v>
      </c>
      <c r="J169" s="4">
        <v>849019.93</v>
      </c>
      <c r="K169" s="4">
        <v>860995.33</v>
      </c>
      <c r="L169" s="4">
        <v>789446.16</v>
      </c>
      <c r="M169" s="4">
        <v>725975.16</v>
      </c>
      <c r="O169" s="6">
        <f>SUM(B169:M169)</f>
        <v>10065833.299999999</v>
      </c>
    </row>
    <row r="170" spans="1:15" x14ac:dyDescent="0.3">
      <c r="A170" t="s">
        <v>27</v>
      </c>
      <c r="B170" s="6">
        <f>SUM(B168:B169)</f>
        <v>1223812.73</v>
      </c>
      <c r="C170" s="6">
        <f t="shared" ref="C170:D170" si="31">SUM(C168:C169)</f>
        <v>637316.11</v>
      </c>
      <c r="D170" s="6">
        <f t="shared" si="31"/>
        <v>681420.04</v>
      </c>
      <c r="E170" s="6">
        <f t="shared" ref="E170:N170" si="32">SUM(E168:E169)</f>
        <v>694331.14</v>
      </c>
      <c r="F170" s="6">
        <f t="shared" si="32"/>
        <v>773454.77</v>
      </c>
      <c r="G170" s="6">
        <f t="shared" si="32"/>
        <v>905881.13</v>
      </c>
      <c r="H170" s="6">
        <f t="shared" si="32"/>
        <v>834049.27</v>
      </c>
      <c r="I170" s="6">
        <f t="shared" si="32"/>
        <v>1091229.03</v>
      </c>
      <c r="J170" s="6">
        <f t="shared" si="32"/>
        <v>849019.93</v>
      </c>
      <c r="K170" s="6">
        <f t="shared" si="32"/>
        <v>861019.7699999999</v>
      </c>
      <c r="L170" s="6">
        <f t="shared" si="32"/>
        <v>789470.6</v>
      </c>
      <c r="M170" s="6">
        <f t="shared" si="32"/>
        <v>726002.01</v>
      </c>
      <c r="N170" s="6">
        <f t="shared" si="32"/>
        <v>0</v>
      </c>
      <c r="O170" s="6">
        <f>SUM(B170:M170)</f>
        <v>10067006.529999999</v>
      </c>
    </row>
    <row r="173" spans="1:15" x14ac:dyDescent="0.3">
      <c r="A173" t="s">
        <v>359</v>
      </c>
    </row>
    <row r="174" spans="1:15" ht="31.2" x14ac:dyDescent="0.3">
      <c r="A174" s="1" t="s">
        <v>0</v>
      </c>
      <c r="B174" s="2" t="s">
        <v>1</v>
      </c>
      <c r="C174" t="s">
        <v>2</v>
      </c>
      <c r="D174" t="s">
        <v>3</v>
      </c>
      <c r="E174" t="s">
        <v>4</v>
      </c>
      <c r="F174" s="2" t="s">
        <v>5</v>
      </c>
      <c r="G174" t="s">
        <v>6</v>
      </c>
      <c r="H174" t="s">
        <v>7</v>
      </c>
      <c r="I174" t="s">
        <v>8</v>
      </c>
      <c r="J174" s="2" t="s">
        <v>9</v>
      </c>
      <c r="K174" t="s">
        <v>10</v>
      </c>
      <c r="L174" t="s">
        <v>11</v>
      </c>
      <c r="M174" t="s">
        <v>12</v>
      </c>
      <c r="O174" t="s">
        <v>13</v>
      </c>
    </row>
    <row r="175" spans="1:15" x14ac:dyDescent="0.3">
      <c r="A175" s="33">
        <v>4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5"/>
      <c r="O175" s="36">
        <f>SUM(B175:M175)</f>
        <v>0</v>
      </c>
    </row>
    <row r="176" spans="1:15" x14ac:dyDescent="0.3">
      <c r="A176" s="3" t="s">
        <v>26</v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O176" s="6">
        <f>SUM(B176:M176)</f>
        <v>0</v>
      </c>
    </row>
    <row r="177" spans="1:15" x14ac:dyDescent="0.3">
      <c r="A177" t="s">
        <v>27</v>
      </c>
      <c r="B177" s="6">
        <f>SUM(B175:B176)</f>
        <v>0</v>
      </c>
      <c r="C177" s="6">
        <f t="shared" ref="C177:N177" si="33">SUM(C175:C176)</f>
        <v>0</v>
      </c>
      <c r="D177" s="6">
        <f t="shared" si="33"/>
        <v>0</v>
      </c>
      <c r="E177" s="6">
        <f t="shared" si="33"/>
        <v>0</v>
      </c>
      <c r="F177" s="6">
        <f t="shared" si="33"/>
        <v>0</v>
      </c>
      <c r="G177" s="6">
        <f t="shared" si="33"/>
        <v>0</v>
      </c>
      <c r="H177" s="6">
        <f t="shared" si="33"/>
        <v>0</v>
      </c>
      <c r="I177" s="6">
        <f t="shared" si="33"/>
        <v>0</v>
      </c>
      <c r="J177" s="6">
        <f t="shared" si="33"/>
        <v>0</v>
      </c>
      <c r="K177" s="6">
        <f t="shared" si="33"/>
        <v>0</v>
      </c>
      <c r="L177" s="6">
        <f t="shared" si="33"/>
        <v>0</v>
      </c>
      <c r="M177" s="6">
        <f t="shared" si="33"/>
        <v>0</v>
      </c>
      <c r="N177" s="6">
        <f t="shared" si="33"/>
        <v>0</v>
      </c>
      <c r="O177" s="6">
        <f>O176</f>
        <v>0</v>
      </c>
    </row>
    <row r="179" spans="1:15" x14ac:dyDescent="0.3">
      <c r="A179" s="9" t="s">
        <v>358</v>
      </c>
      <c r="B179" s="9"/>
      <c r="C179" s="38" t="s">
        <v>540</v>
      </c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ht="31.2" x14ac:dyDescent="0.3">
      <c r="A180" s="10" t="s">
        <v>0</v>
      </c>
      <c r="B180" s="11" t="s">
        <v>1</v>
      </c>
      <c r="C180" s="9" t="s">
        <v>2</v>
      </c>
      <c r="D180" s="9" t="s">
        <v>3</v>
      </c>
      <c r="E180" s="9" t="s">
        <v>4</v>
      </c>
      <c r="F180" s="11" t="s">
        <v>5</v>
      </c>
      <c r="G180" s="9" t="s">
        <v>6</v>
      </c>
      <c r="H180" s="9" t="s">
        <v>7</v>
      </c>
      <c r="I180" s="9" t="s">
        <v>8</v>
      </c>
      <c r="J180" s="11" t="s">
        <v>9</v>
      </c>
      <c r="K180" s="9" t="s">
        <v>10</v>
      </c>
      <c r="L180" s="9" t="s">
        <v>11</v>
      </c>
      <c r="M180" s="9" t="s">
        <v>12</v>
      </c>
      <c r="N180" s="9"/>
      <c r="O180" s="9" t="s">
        <v>13</v>
      </c>
    </row>
    <row r="181" spans="1:15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x14ac:dyDescent="0.3">
      <c r="A182" s="12">
        <v>4</v>
      </c>
      <c r="B182" s="34">
        <v>418.01</v>
      </c>
      <c r="C182" s="34">
        <v>542</v>
      </c>
      <c r="D182" s="34">
        <v>137.49</v>
      </c>
      <c r="E182" s="34"/>
      <c r="F182" s="34"/>
      <c r="G182" s="34"/>
      <c r="H182" s="34"/>
      <c r="I182" s="34"/>
      <c r="J182" s="34"/>
      <c r="K182" s="34"/>
      <c r="L182" s="34"/>
      <c r="M182" s="34"/>
      <c r="N182" s="35"/>
      <c r="O182" s="36">
        <f>SUM(B182:M182)</f>
        <v>1097.5</v>
      </c>
    </row>
    <row r="183" spans="1:15" x14ac:dyDescent="0.3">
      <c r="A183" s="12" t="s">
        <v>26</v>
      </c>
      <c r="B183" s="13">
        <v>1220578.97</v>
      </c>
      <c r="C183" s="13">
        <v>611521.52</v>
      </c>
      <c r="D183" s="13">
        <v>667187.05000000005</v>
      </c>
      <c r="E183" s="13">
        <v>675098.73</v>
      </c>
      <c r="F183" s="13">
        <v>755347.08</v>
      </c>
      <c r="G183" s="13">
        <v>885808.01</v>
      </c>
      <c r="H183" s="13">
        <v>813890</v>
      </c>
      <c r="I183" s="13">
        <v>1068150.96</v>
      </c>
      <c r="J183" s="13">
        <v>829123.26</v>
      </c>
      <c r="K183" s="13">
        <v>839109.51</v>
      </c>
      <c r="L183" s="13">
        <v>768309.46</v>
      </c>
      <c r="M183" s="13">
        <v>702715.25</v>
      </c>
      <c r="N183" s="9"/>
      <c r="O183" s="13">
        <f>SUM(B183:M183)</f>
        <v>9836839.8000000007</v>
      </c>
    </row>
    <row r="184" spans="1:15" x14ac:dyDescent="0.3">
      <c r="A184" s="9"/>
      <c r="B184" s="13">
        <f>SUM(B182:B183)</f>
        <v>1220996.98</v>
      </c>
      <c r="C184" s="13">
        <f t="shared" ref="C184:M184" si="34">SUM(C182:C183)</f>
        <v>612063.52</v>
      </c>
      <c r="D184" s="13">
        <f t="shared" si="34"/>
        <v>667324.54</v>
      </c>
      <c r="E184" s="13">
        <f t="shared" si="34"/>
        <v>675098.73</v>
      </c>
      <c r="F184" s="13">
        <f t="shared" si="34"/>
        <v>755347.08</v>
      </c>
      <c r="G184" s="13">
        <f t="shared" si="34"/>
        <v>885808.01</v>
      </c>
      <c r="H184" s="13">
        <f t="shared" si="34"/>
        <v>813890</v>
      </c>
      <c r="I184" s="13">
        <f t="shared" si="34"/>
        <v>1068150.96</v>
      </c>
      <c r="J184" s="13">
        <f t="shared" si="34"/>
        <v>829123.26</v>
      </c>
      <c r="K184" s="13">
        <f t="shared" si="34"/>
        <v>839109.51</v>
      </c>
      <c r="L184" s="13">
        <f t="shared" si="34"/>
        <v>768309.46</v>
      </c>
      <c r="M184" s="13">
        <f t="shared" si="34"/>
        <v>702715.25</v>
      </c>
      <c r="N184" s="9"/>
      <c r="O184" s="13">
        <f>SUM(B184:M184)</f>
        <v>9837937.3000000007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194"/>
  <sheetViews>
    <sheetView workbookViewId="0">
      <selection activeCell="A153" sqref="A153:A175"/>
    </sheetView>
  </sheetViews>
  <sheetFormatPr defaultColWidth="10.796875" defaultRowHeight="15.6" x14ac:dyDescent="0.3"/>
  <cols>
    <col min="1" max="1" width="112.69921875" style="59" bestFit="1" customWidth="1"/>
    <col min="2" max="16384" width="10.796875" style="59"/>
  </cols>
  <sheetData>
    <row r="1" spans="1:1" x14ac:dyDescent="0.3">
      <c r="A1" s="59" t="s">
        <v>391</v>
      </c>
    </row>
    <row r="3" spans="1:1" x14ac:dyDescent="0.3">
      <c r="A3" s="59" t="s">
        <v>392</v>
      </c>
    </row>
    <row r="4" spans="1:1" x14ac:dyDescent="0.3">
      <c r="A4" s="59" t="s">
        <v>393</v>
      </c>
    </row>
    <row r="5" spans="1:1" x14ac:dyDescent="0.3">
      <c r="A5" s="59" t="s">
        <v>394</v>
      </c>
    </row>
    <row r="6" spans="1:1" x14ac:dyDescent="0.3">
      <c r="A6" s="59" t="s">
        <v>395</v>
      </c>
    </row>
    <row r="7" spans="1:1" x14ac:dyDescent="0.3">
      <c r="A7" s="59" t="s">
        <v>154</v>
      </c>
    </row>
    <row r="8" spans="1:1" x14ac:dyDescent="0.3">
      <c r="A8" s="59" t="s">
        <v>40</v>
      </c>
    </row>
    <row r="9" spans="1:1" x14ac:dyDescent="0.3">
      <c r="A9" s="59" t="s">
        <v>41</v>
      </c>
    </row>
    <row r="10" spans="1:1" x14ac:dyDescent="0.3">
      <c r="A10" s="59" t="s">
        <v>42</v>
      </c>
    </row>
    <row r="11" spans="1:1" x14ac:dyDescent="0.3">
      <c r="A11" s="59" t="s">
        <v>396</v>
      </c>
    </row>
    <row r="12" spans="1:1" x14ac:dyDescent="0.3">
      <c r="A12" s="59" t="s">
        <v>397</v>
      </c>
    </row>
    <row r="13" spans="1:1" x14ac:dyDescent="0.3">
      <c r="A13" s="59" t="s">
        <v>398</v>
      </c>
    </row>
    <row r="14" spans="1:1" x14ac:dyDescent="0.3">
      <c r="A14" s="59" t="s">
        <v>399</v>
      </c>
    </row>
    <row r="15" spans="1:1" x14ac:dyDescent="0.3">
      <c r="A15" s="59" t="s">
        <v>400</v>
      </c>
    </row>
    <row r="16" spans="1:1" x14ac:dyDescent="0.3">
      <c r="A16" s="59" t="s">
        <v>324</v>
      </c>
    </row>
    <row r="17" spans="1:1" x14ac:dyDescent="0.3">
      <c r="A17" s="59" t="s">
        <v>325</v>
      </c>
    </row>
    <row r="18" spans="1:1" x14ac:dyDescent="0.3">
      <c r="A18" s="59" t="s">
        <v>326</v>
      </c>
    </row>
    <row r="19" spans="1:1" x14ac:dyDescent="0.3">
      <c r="A19" s="59" t="s">
        <v>327</v>
      </c>
    </row>
    <row r="20" spans="1:1" x14ac:dyDescent="0.3">
      <c r="A20" s="59" t="s">
        <v>328</v>
      </c>
    </row>
    <row r="21" spans="1:1" x14ac:dyDescent="0.3">
      <c r="A21" s="60" t="s">
        <v>329</v>
      </c>
    </row>
    <row r="22" spans="1:1" x14ac:dyDescent="0.3">
      <c r="A22" s="59" t="s">
        <v>401</v>
      </c>
    </row>
    <row r="23" spans="1:1" x14ac:dyDescent="0.3">
      <c r="A23" s="59" t="s">
        <v>402</v>
      </c>
    </row>
    <row r="24" spans="1:1" x14ac:dyDescent="0.3">
      <c r="A24" s="59" t="s">
        <v>403</v>
      </c>
    </row>
    <row r="26" spans="1:1" x14ac:dyDescent="0.3">
      <c r="A26" s="59" t="s">
        <v>404</v>
      </c>
    </row>
    <row r="27" spans="1:1" x14ac:dyDescent="0.3">
      <c r="A27" s="59" t="s">
        <v>405</v>
      </c>
    </row>
    <row r="28" spans="1:1" x14ac:dyDescent="0.3">
      <c r="A28" s="59" t="s">
        <v>406</v>
      </c>
    </row>
    <row r="30" spans="1:1" x14ac:dyDescent="0.3">
      <c r="A30" s="59" t="s">
        <v>407</v>
      </c>
    </row>
    <row r="31" spans="1:1" x14ac:dyDescent="0.3">
      <c r="A31" s="59" t="s">
        <v>44</v>
      </c>
    </row>
    <row r="32" spans="1:1" x14ac:dyDescent="0.3">
      <c r="A32" s="59" t="s">
        <v>45</v>
      </c>
    </row>
    <row r="33" spans="1:1" x14ac:dyDescent="0.3">
      <c r="A33" s="59" t="s">
        <v>46</v>
      </c>
    </row>
    <row r="34" spans="1:1" x14ac:dyDescent="0.3">
      <c r="A34" s="59" t="s">
        <v>47</v>
      </c>
    </row>
    <row r="35" spans="1:1" x14ac:dyDescent="0.3">
      <c r="A35" s="59" t="s">
        <v>408</v>
      </c>
    </row>
    <row r="36" spans="1:1" x14ac:dyDescent="0.3">
      <c r="A36" s="59" t="s">
        <v>409</v>
      </c>
    </row>
    <row r="38" spans="1:1" x14ac:dyDescent="0.3">
      <c r="A38" s="38" t="s">
        <v>50</v>
      </c>
    </row>
    <row r="39" spans="1:1" x14ac:dyDescent="0.3">
      <c r="A39" s="38" t="s">
        <v>51</v>
      </c>
    </row>
    <row r="40" spans="1:1" x14ac:dyDescent="0.3">
      <c r="A40" s="38" t="s">
        <v>52</v>
      </c>
    </row>
    <row r="41" spans="1:1" x14ac:dyDescent="0.3">
      <c r="A41" s="38" t="s">
        <v>53</v>
      </c>
    </row>
    <row r="42" spans="1:1" x14ac:dyDescent="0.3">
      <c r="A42" s="38" t="s">
        <v>54</v>
      </c>
    </row>
    <row r="43" spans="1:1" x14ac:dyDescent="0.3">
      <c r="A43" s="38" t="s">
        <v>55</v>
      </c>
    </row>
    <row r="44" spans="1:1" x14ac:dyDescent="0.3">
      <c r="A44" s="38" t="s">
        <v>56</v>
      </c>
    </row>
    <row r="45" spans="1:1" x14ac:dyDescent="0.3">
      <c r="A45" s="38" t="s">
        <v>57</v>
      </c>
    </row>
    <row r="46" spans="1:1" x14ac:dyDescent="0.3">
      <c r="A46" s="38" t="s">
        <v>58</v>
      </c>
    </row>
    <row r="47" spans="1:1" x14ac:dyDescent="0.3">
      <c r="A47" s="38" t="s">
        <v>59</v>
      </c>
    </row>
    <row r="48" spans="1:1" x14ac:dyDescent="0.3">
      <c r="A48" s="38" t="s">
        <v>60</v>
      </c>
    </row>
    <row r="49" spans="1:1" x14ac:dyDescent="0.3">
      <c r="A49" s="38" t="s">
        <v>61</v>
      </c>
    </row>
    <row r="50" spans="1:1" x14ac:dyDescent="0.3">
      <c r="A50" s="38" t="s">
        <v>62</v>
      </c>
    </row>
    <row r="51" spans="1:1" x14ac:dyDescent="0.3">
      <c r="A51" s="38" t="s">
        <v>63</v>
      </c>
    </row>
    <row r="52" spans="1:1" x14ac:dyDescent="0.3">
      <c r="A52" s="38" t="s">
        <v>64</v>
      </c>
    </row>
    <row r="53" spans="1:1" x14ac:dyDescent="0.3">
      <c r="A53" s="38" t="s">
        <v>65</v>
      </c>
    </row>
    <row r="54" spans="1:1" x14ac:dyDescent="0.3">
      <c r="A54" s="38" t="s">
        <v>190</v>
      </c>
    </row>
    <row r="55" spans="1:1" x14ac:dyDescent="0.3">
      <c r="A55" s="38" t="s">
        <v>191</v>
      </c>
    </row>
    <row r="56" spans="1:1" x14ac:dyDescent="0.3">
      <c r="A56" s="38" t="s">
        <v>66</v>
      </c>
    </row>
    <row r="57" spans="1:1" x14ac:dyDescent="0.3">
      <c r="A57" s="38" t="s">
        <v>67</v>
      </c>
    </row>
    <row r="58" spans="1:1" x14ac:dyDescent="0.3">
      <c r="A58" s="38" t="s">
        <v>68</v>
      </c>
    </row>
    <row r="59" spans="1:1" x14ac:dyDescent="0.3">
      <c r="A59" s="38" t="s">
        <v>69</v>
      </c>
    </row>
    <row r="60" spans="1:1" x14ac:dyDescent="0.3">
      <c r="A60" s="38" t="s">
        <v>70</v>
      </c>
    </row>
    <row r="61" spans="1:1" x14ac:dyDescent="0.3">
      <c r="A61" s="38" t="s">
        <v>71</v>
      </c>
    </row>
    <row r="62" spans="1:1" x14ac:dyDescent="0.3">
      <c r="A62" s="38" t="s">
        <v>410</v>
      </c>
    </row>
    <row r="64" spans="1:1" x14ac:dyDescent="0.3">
      <c r="A64" s="59" t="s">
        <v>73</v>
      </c>
    </row>
    <row r="65" spans="1:1" x14ac:dyDescent="0.3">
      <c r="A65" s="59" t="s">
        <v>74</v>
      </c>
    </row>
    <row r="66" spans="1:1" x14ac:dyDescent="0.3">
      <c r="A66" s="59" t="s">
        <v>75</v>
      </c>
    </row>
    <row r="67" spans="1:1" x14ac:dyDescent="0.3">
      <c r="A67" s="59" t="s">
        <v>76</v>
      </c>
    </row>
    <row r="69" spans="1:1" x14ac:dyDescent="0.3">
      <c r="A69" s="59" t="s">
        <v>77</v>
      </c>
    </row>
    <row r="70" spans="1:1" x14ac:dyDescent="0.3">
      <c r="A70" s="59" t="s">
        <v>78</v>
      </c>
    </row>
    <row r="73" spans="1:1" x14ac:dyDescent="0.3">
      <c r="A73" s="59" t="s">
        <v>79</v>
      </c>
    </row>
    <row r="74" spans="1:1" x14ac:dyDescent="0.3">
      <c r="A74" s="59" t="s">
        <v>83</v>
      </c>
    </row>
    <row r="75" spans="1:1" x14ac:dyDescent="0.3">
      <c r="A75" s="59" t="s">
        <v>84</v>
      </c>
    </row>
    <row r="76" spans="1:1" x14ac:dyDescent="0.3">
      <c r="A76" s="59" t="s">
        <v>83</v>
      </c>
    </row>
    <row r="77" spans="1:1" x14ac:dyDescent="0.3">
      <c r="A77" s="59" t="s">
        <v>85</v>
      </c>
    </row>
    <row r="78" spans="1:1" x14ac:dyDescent="0.3">
      <c r="A78" s="59" t="s">
        <v>86</v>
      </c>
    </row>
    <row r="79" spans="1:1" x14ac:dyDescent="0.3">
      <c r="A79" s="59" t="s">
        <v>87</v>
      </c>
    </row>
    <row r="80" spans="1:1" x14ac:dyDescent="0.3">
      <c r="A80" s="59" t="s">
        <v>83</v>
      </c>
    </row>
    <row r="81" spans="1:1" x14ac:dyDescent="0.3">
      <c r="A81" s="59" t="s">
        <v>88</v>
      </c>
    </row>
    <row r="82" spans="1:1" x14ac:dyDescent="0.3">
      <c r="A82" s="59" t="s">
        <v>89</v>
      </c>
    </row>
    <row r="83" spans="1:1" x14ac:dyDescent="0.3">
      <c r="A83" s="59" t="s">
        <v>90</v>
      </c>
    </row>
    <row r="84" spans="1:1" x14ac:dyDescent="0.3">
      <c r="A84" s="59" t="s">
        <v>30</v>
      </c>
    </row>
    <row r="85" spans="1:1" x14ac:dyDescent="0.3">
      <c r="A85" s="59" t="s">
        <v>91</v>
      </c>
    </row>
    <row r="86" spans="1:1" x14ac:dyDescent="0.3">
      <c r="A86" s="62" t="s">
        <v>411</v>
      </c>
    </row>
    <row r="87" spans="1:1" x14ac:dyDescent="0.3">
      <c r="A87" s="59" t="s">
        <v>92</v>
      </c>
    </row>
    <row r="88" spans="1:1" x14ac:dyDescent="0.3">
      <c r="A88" s="59" t="s">
        <v>93</v>
      </c>
    </row>
    <row r="89" spans="1:1" x14ac:dyDescent="0.3">
      <c r="A89" s="59" t="s">
        <v>94</v>
      </c>
    </row>
    <row r="90" spans="1:1" x14ac:dyDescent="0.3">
      <c r="A90" s="59" t="s">
        <v>95</v>
      </c>
    </row>
    <row r="91" spans="1:1" x14ac:dyDescent="0.3">
      <c r="A91" s="59" t="s">
        <v>96</v>
      </c>
    </row>
    <row r="92" spans="1:1" x14ac:dyDescent="0.3">
      <c r="A92" s="59" t="s">
        <v>97</v>
      </c>
    </row>
    <row r="93" spans="1:1" x14ac:dyDescent="0.3">
      <c r="A93" s="59" t="s">
        <v>91</v>
      </c>
    </row>
    <row r="94" spans="1:1" x14ac:dyDescent="0.3">
      <c r="A94" s="59" t="s">
        <v>92</v>
      </c>
    </row>
    <row r="95" spans="1:1" x14ac:dyDescent="0.3">
      <c r="A95" s="59" t="s">
        <v>98</v>
      </c>
    </row>
    <row r="96" spans="1:1" x14ac:dyDescent="0.3">
      <c r="A96" s="61" t="s">
        <v>412</v>
      </c>
    </row>
    <row r="97" spans="1:1" x14ac:dyDescent="0.3">
      <c r="A97" s="61" t="s">
        <v>413</v>
      </c>
    </row>
    <row r="98" spans="1:1" x14ac:dyDescent="0.3">
      <c r="A98" s="61" t="s">
        <v>92</v>
      </c>
    </row>
    <row r="99" spans="1:1" x14ac:dyDescent="0.3">
      <c r="A99" s="61" t="s">
        <v>414</v>
      </c>
    </row>
    <row r="100" spans="1:1" x14ac:dyDescent="0.3">
      <c r="A100" s="61" t="s">
        <v>415</v>
      </c>
    </row>
    <row r="101" spans="1:1" x14ac:dyDescent="0.3">
      <c r="A101" s="59" t="s">
        <v>94</v>
      </c>
    </row>
    <row r="102" spans="1:1" x14ac:dyDescent="0.3">
      <c r="A102" s="59" t="s">
        <v>99</v>
      </c>
    </row>
    <row r="103" spans="1:1" x14ac:dyDescent="0.3">
      <c r="A103" s="59" t="s">
        <v>100</v>
      </c>
    </row>
    <row r="104" spans="1:1" x14ac:dyDescent="0.3">
      <c r="A104" s="59" t="s">
        <v>101</v>
      </c>
    </row>
    <row r="105" spans="1:1" x14ac:dyDescent="0.3">
      <c r="A105" s="59" t="s">
        <v>102</v>
      </c>
    </row>
    <row r="106" spans="1:1" x14ac:dyDescent="0.3">
      <c r="A106" s="59" t="s">
        <v>103</v>
      </c>
    </row>
    <row r="107" spans="1:1" x14ac:dyDescent="0.3">
      <c r="A107" s="59" t="s">
        <v>104</v>
      </c>
    </row>
    <row r="108" spans="1:1" x14ac:dyDescent="0.3">
      <c r="A108" s="59" t="s">
        <v>105</v>
      </c>
    </row>
    <row r="109" spans="1:1" x14ac:dyDescent="0.3">
      <c r="A109" s="59" t="s">
        <v>106</v>
      </c>
    </row>
    <row r="110" spans="1:1" x14ac:dyDescent="0.3">
      <c r="A110" s="59" t="s">
        <v>72</v>
      </c>
    </row>
    <row r="111" spans="1:1" x14ac:dyDescent="0.3">
      <c r="A111" s="59" t="s">
        <v>107</v>
      </c>
    </row>
    <row r="112" spans="1:1" x14ac:dyDescent="0.3">
      <c r="A112" s="59" t="s">
        <v>108</v>
      </c>
    </row>
    <row r="113" spans="1:1" x14ac:dyDescent="0.3">
      <c r="A113" s="59" t="s">
        <v>109</v>
      </c>
    </row>
    <row r="114" spans="1:1" x14ac:dyDescent="0.3">
      <c r="A114" s="59" t="s">
        <v>110</v>
      </c>
    </row>
    <row r="115" spans="1:1" x14ac:dyDescent="0.3">
      <c r="A115" s="59" t="s">
        <v>83</v>
      </c>
    </row>
    <row r="116" spans="1:1" x14ac:dyDescent="0.3">
      <c r="A116" s="59" t="s">
        <v>112</v>
      </c>
    </row>
    <row r="117" spans="1:1" x14ac:dyDescent="0.3">
      <c r="A117" s="59" t="s">
        <v>83</v>
      </c>
    </row>
    <row r="118" spans="1:1" x14ac:dyDescent="0.3">
      <c r="A118" s="59" t="s">
        <v>113</v>
      </c>
    </row>
    <row r="119" spans="1:1" x14ac:dyDescent="0.3">
      <c r="A119" s="59" t="s">
        <v>114</v>
      </c>
    </row>
    <row r="120" spans="1:1" x14ac:dyDescent="0.3">
      <c r="A120" s="59" t="s">
        <v>115</v>
      </c>
    </row>
    <row r="121" spans="1:1" x14ac:dyDescent="0.3">
      <c r="A121" s="59" t="s">
        <v>416</v>
      </c>
    </row>
    <row r="122" spans="1:1" x14ac:dyDescent="0.3">
      <c r="A122" s="59" t="s">
        <v>417</v>
      </c>
    </row>
    <row r="123" spans="1:1" x14ac:dyDescent="0.3">
      <c r="A123" s="59" t="s">
        <v>418</v>
      </c>
    </row>
    <row r="124" spans="1:1" x14ac:dyDescent="0.3">
      <c r="A124" s="59" t="s">
        <v>116</v>
      </c>
    </row>
    <row r="125" spans="1:1" x14ac:dyDescent="0.3">
      <c r="A125" s="59" t="s">
        <v>117</v>
      </c>
    </row>
    <row r="126" spans="1:1" x14ac:dyDescent="0.3">
      <c r="A126" s="59" t="s">
        <v>118</v>
      </c>
    </row>
    <row r="127" spans="1:1" x14ac:dyDescent="0.3">
      <c r="A127" s="59" t="s">
        <v>119</v>
      </c>
    </row>
    <row r="128" spans="1:1" x14ac:dyDescent="0.3">
      <c r="A128" s="59" t="s">
        <v>120</v>
      </c>
    </row>
    <row r="129" spans="1:1" x14ac:dyDescent="0.3">
      <c r="A129" s="59" t="s">
        <v>121</v>
      </c>
    </row>
    <row r="131" spans="1:1" x14ac:dyDescent="0.3">
      <c r="A131" s="59" t="s">
        <v>122</v>
      </c>
    </row>
    <row r="132" spans="1:1" x14ac:dyDescent="0.3">
      <c r="A132" s="59" t="s">
        <v>123</v>
      </c>
    </row>
    <row r="134" spans="1:1" x14ac:dyDescent="0.3">
      <c r="A134" s="59" t="s">
        <v>124</v>
      </c>
    </row>
    <row r="135" spans="1:1" x14ac:dyDescent="0.3">
      <c r="A135" s="59" t="s">
        <v>125</v>
      </c>
    </row>
    <row r="136" spans="1:1" x14ac:dyDescent="0.3">
      <c r="A136" s="59" t="s">
        <v>126</v>
      </c>
    </row>
    <row r="137" spans="1:1" x14ac:dyDescent="0.3">
      <c r="A137" s="59" t="s">
        <v>108</v>
      </c>
    </row>
    <row r="138" spans="1:1" x14ac:dyDescent="0.3">
      <c r="A138" s="59" t="s">
        <v>127</v>
      </c>
    </row>
    <row r="139" spans="1:1" x14ac:dyDescent="0.3">
      <c r="A139" s="59" t="s">
        <v>128</v>
      </c>
    </row>
    <row r="140" spans="1:1" x14ac:dyDescent="0.3">
      <c r="A140" s="59" t="s">
        <v>129</v>
      </c>
    </row>
    <row r="141" spans="1:1" x14ac:dyDescent="0.3">
      <c r="A141" s="59" t="s">
        <v>130</v>
      </c>
    </row>
    <row r="142" spans="1:1" x14ac:dyDescent="0.3">
      <c r="A142" s="59" t="s">
        <v>129</v>
      </c>
    </row>
    <row r="143" spans="1:1" x14ac:dyDescent="0.3">
      <c r="A143" s="59" t="s">
        <v>131</v>
      </c>
    </row>
    <row r="144" spans="1:1" x14ac:dyDescent="0.3">
      <c r="A144" s="59" t="s">
        <v>419</v>
      </c>
    </row>
    <row r="145" spans="1:1" x14ac:dyDescent="0.3">
      <c r="A145" s="59" t="s">
        <v>124</v>
      </c>
    </row>
    <row r="146" spans="1:1" x14ac:dyDescent="0.3">
      <c r="A146" s="59" t="s">
        <v>132</v>
      </c>
    </row>
    <row r="147" spans="1:1" x14ac:dyDescent="0.3">
      <c r="A147" s="59" t="s">
        <v>133</v>
      </c>
    </row>
    <row r="148" spans="1:1" x14ac:dyDescent="0.3">
      <c r="A148" s="59" t="s">
        <v>134</v>
      </c>
    </row>
    <row r="149" spans="1:1" x14ac:dyDescent="0.3">
      <c r="A149" s="59" t="s">
        <v>135</v>
      </c>
    </row>
    <row r="150" spans="1:1" x14ac:dyDescent="0.3">
      <c r="A150" s="59" t="s">
        <v>136</v>
      </c>
    </row>
    <row r="151" spans="1:1" x14ac:dyDescent="0.3">
      <c r="A151" s="59" t="s">
        <v>137</v>
      </c>
    </row>
    <row r="152" spans="1:1" x14ac:dyDescent="0.3">
      <c r="A152" s="59" t="s">
        <v>138</v>
      </c>
    </row>
    <row r="153" spans="1:1" x14ac:dyDescent="0.3">
      <c r="A153" s="62" t="s">
        <v>420</v>
      </c>
    </row>
    <row r="154" spans="1:1" x14ac:dyDescent="0.3">
      <c r="A154" s="62" t="s">
        <v>421</v>
      </c>
    </row>
    <row r="155" spans="1:1" x14ac:dyDescent="0.3">
      <c r="A155" s="62" t="s">
        <v>422</v>
      </c>
    </row>
    <row r="156" spans="1:1" x14ac:dyDescent="0.3">
      <c r="A156" s="62" t="s">
        <v>423</v>
      </c>
    </row>
    <row r="157" spans="1:1" x14ac:dyDescent="0.3">
      <c r="A157" s="62" t="s">
        <v>424</v>
      </c>
    </row>
    <row r="158" spans="1:1" x14ac:dyDescent="0.3">
      <c r="A158" s="62" t="s">
        <v>425</v>
      </c>
    </row>
    <row r="159" spans="1:1" x14ac:dyDescent="0.3">
      <c r="A159" s="62" t="s">
        <v>426</v>
      </c>
    </row>
    <row r="160" spans="1:1" x14ac:dyDescent="0.3">
      <c r="A160" s="62" t="s">
        <v>427</v>
      </c>
    </row>
    <row r="161" spans="1:1" x14ac:dyDescent="0.3">
      <c r="A161" s="62" t="s">
        <v>428</v>
      </c>
    </row>
    <row r="162" spans="1:1" x14ac:dyDescent="0.3">
      <c r="A162" s="62" t="s">
        <v>429</v>
      </c>
    </row>
    <row r="163" spans="1:1" x14ac:dyDescent="0.3">
      <c r="A163" s="62" t="s">
        <v>430</v>
      </c>
    </row>
    <row r="164" spans="1:1" x14ac:dyDescent="0.3">
      <c r="A164" s="62" t="s">
        <v>431</v>
      </c>
    </row>
    <row r="165" spans="1:1" x14ac:dyDescent="0.3">
      <c r="A165" s="62" t="s">
        <v>432</v>
      </c>
    </row>
    <row r="166" spans="1:1" x14ac:dyDescent="0.3">
      <c r="A166" s="62" t="s">
        <v>433</v>
      </c>
    </row>
    <row r="167" spans="1:1" x14ac:dyDescent="0.3">
      <c r="A167" s="62" t="s">
        <v>434</v>
      </c>
    </row>
    <row r="168" spans="1:1" x14ac:dyDescent="0.3">
      <c r="A168" s="62" t="s">
        <v>435</v>
      </c>
    </row>
    <row r="169" spans="1:1" x14ac:dyDescent="0.3">
      <c r="A169" s="62" t="s">
        <v>436</v>
      </c>
    </row>
    <row r="170" spans="1:1" x14ac:dyDescent="0.3">
      <c r="A170" s="62" t="s">
        <v>437</v>
      </c>
    </row>
    <row r="171" spans="1:1" x14ac:dyDescent="0.3">
      <c r="A171" s="62" t="s">
        <v>438</v>
      </c>
    </row>
    <row r="172" spans="1:1" x14ac:dyDescent="0.3">
      <c r="A172" s="62" t="s">
        <v>439</v>
      </c>
    </row>
    <row r="173" spans="1:1" x14ac:dyDescent="0.3">
      <c r="A173" s="62" t="s">
        <v>440</v>
      </c>
    </row>
    <row r="174" spans="1:1" x14ac:dyDescent="0.3">
      <c r="A174" s="62" t="s">
        <v>441</v>
      </c>
    </row>
    <row r="175" spans="1:1" x14ac:dyDescent="0.3">
      <c r="A175" s="62" t="s">
        <v>442</v>
      </c>
    </row>
    <row r="176" spans="1:1" x14ac:dyDescent="0.3">
      <c r="A176" s="59" t="s">
        <v>139</v>
      </c>
    </row>
    <row r="177" spans="1:1" x14ac:dyDescent="0.3">
      <c r="A177" s="59" t="s">
        <v>107</v>
      </c>
    </row>
    <row r="178" spans="1:1" x14ac:dyDescent="0.3">
      <c r="A178" s="59" t="s">
        <v>108</v>
      </c>
    </row>
    <row r="179" spans="1:1" x14ac:dyDescent="0.3">
      <c r="A179" s="59" t="s">
        <v>127</v>
      </c>
    </row>
    <row r="180" spans="1:1" x14ac:dyDescent="0.3">
      <c r="A180" s="59" t="s">
        <v>128</v>
      </c>
    </row>
    <row r="181" spans="1:1" x14ac:dyDescent="0.3">
      <c r="A181" s="59" t="s">
        <v>140</v>
      </c>
    </row>
    <row r="182" spans="1:1" x14ac:dyDescent="0.3">
      <c r="A182" s="59" t="s">
        <v>141</v>
      </c>
    </row>
    <row r="183" spans="1:1" x14ac:dyDescent="0.3">
      <c r="A183" s="59" t="s">
        <v>142</v>
      </c>
    </row>
    <row r="184" spans="1:1" x14ac:dyDescent="0.3">
      <c r="A184" s="59" t="s">
        <v>143</v>
      </c>
    </row>
    <row r="185" spans="1:1" x14ac:dyDescent="0.3">
      <c r="A185" s="59" t="s">
        <v>83</v>
      </c>
    </row>
    <row r="186" spans="1:1" x14ac:dyDescent="0.3">
      <c r="A186" s="59" t="s">
        <v>144</v>
      </c>
    </row>
    <row r="187" spans="1:1" x14ac:dyDescent="0.3">
      <c r="A187" s="59" t="s">
        <v>83</v>
      </c>
    </row>
    <row r="188" spans="1:1" x14ac:dyDescent="0.3">
      <c r="A188" s="59" t="s">
        <v>145</v>
      </c>
    </row>
    <row r="189" spans="1:1" x14ac:dyDescent="0.3">
      <c r="A189" s="59" t="s">
        <v>146</v>
      </c>
    </row>
    <row r="190" spans="1:1" x14ac:dyDescent="0.3">
      <c r="A190" s="59" t="s">
        <v>120</v>
      </c>
    </row>
    <row r="191" spans="1:1" x14ac:dyDescent="0.3">
      <c r="A191" s="59" t="s">
        <v>147</v>
      </c>
    </row>
    <row r="192" spans="1:1" x14ac:dyDescent="0.3">
      <c r="A192" s="59" t="s">
        <v>148</v>
      </c>
    </row>
    <row r="193" spans="1:1" x14ac:dyDescent="0.3">
      <c r="A193" s="59" t="s">
        <v>149</v>
      </c>
    </row>
    <row r="194" spans="1:1" x14ac:dyDescent="0.3">
      <c r="A194" s="59" t="s">
        <v>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775"/>
  <sheetViews>
    <sheetView workbookViewId="0">
      <selection activeCell="A10" sqref="A10"/>
    </sheetView>
  </sheetViews>
  <sheetFormatPr defaultColWidth="11.19921875" defaultRowHeight="15.6" x14ac:dyDescent="0.3"/>
  <cols>
    <col min="1" max="1" width="106.5" bestFit="1" customWidth="1"/>
  </cols>
  <sheetData>
    <row r="1" spans="1:1" x14ac:dyDescent="0.3">
      <c r="A1" t="s">
        <v>446</v>
      </c>
    </row>
    <row r="3" spans="1:1" x14ac:dyDescent="0.3">
      <c r="A3" s="7" t="s">
        <v>317</v>
      </c>
    </row>
    <row r="4" spans="1:1" x14ac:dyDescent="0.3">
      <c r="A4" t="s">
        <v>318</v>
      </c>
    </row>
    <row r="5" spans="1:1" x14ac:dyDescent="0.3">
      <c r="A5" t="s">
        <v>319</v>
      </c>
    </row>
    <row r="6" spans="1:1" x14ac:dyDescent="0.3">
      <c r="A6" t="s">
        <v>320</v>
      </c>
    </row>
    <row r="7" spans="1:1" x14ac:dyDescent="0.3">
      <c r="A7" t="s">
        <v>321</v>
      </c>
    </row>
    <row r="8" spans="1:1" x14ac:dyDescent="0.3">
      <c r="A8" t="s">
        <v>322</v>
      </c>
    </row>
    <row r="9" spans="1:1" x14ac:dyDescent="0.3">
      <c r="A9" t="s">
        <v>200</v>
      </c>
    </row>
    <row r="10" spans="1:1" x14ac:dyDescent="0.3">
      <c r="A10" t="s">
        <v>323</v>
      </c>
    </row>
    <row r="12" spans="1:1" x14ac:dyDescent="0.3">
      <c r="A12" t="s">
        <v>392</v>
      </c>
    </row>
    <row r="13" spans="1:1" x14ac:dyDescent="0.3">
      <c r="A13" t="s">
        <v>393</v>
      </c>
    </row>
    <row r="14" spans="1:1" x14ac:dyDescent="0.3">
      <c r="A14" t="s">
        <v>394</v>
      </c>
    </row>
    <row r="15" spans="1:1" x14ac:dyDescent="0.3">
      <c r="A15" t="s">
        <v>395</v>
      </c>
    </row>
    <row r="16" spans="1:1" x14ac:dyDescent="0.3">
      <c r="A16" t="s">
        <v>154</v>
      </c>
    </row>
    <row r="17" spans="1:1" x14ac:dyDescent="0.3">
      <c r="A17" t="s">
        <v>40</v>
      </c>
    </row>
    <row r="18" spans="1:1" x14ac:dyDescent="0.3">
      <c r="A18" t="s">
        <v>41</v>
      </c>
    </row>
    <row r="19" spans="1:1" x14ac:dyDescent="0.3">
      <c r="A19" t="s">
        <v>42</v>
      </c>
    </row>
    <row r="20" spans="1:1" x14ac:dyDescent="0.3">
      <c r="A20" t="s">
        <v>396</v>
      </c>
    </row>
    <row r="21" spans="1:1" x14ac:dyDescent="0.3">
      <c r="A21" t="s">
        <v>443</v>
      </c>
    </row>
    <row r="22" spans="1:1" x14ac:dyDescent="0.3">
      <c r="A22" t="s">
        <v>398</v>
      </c>
    </row>
    <row r="23" spans="1:1" x14ac:dyDescent="0.3">
      <c r="A23" t="s">
        <v>399</v>
      </c>
    </row>
    <row r="24" spans="1:1" x14ac:dyDescent="0.3">
      <c r="A24" t="s">
        <v>400</v>
      </c>
    </row>
    <row r="25" spans="1:1" x14ac:dyDescent="0.3">
      <c r="A25" t="s">
        <v>324</v>
      </c>
    </row>
    <row r="26" spans="1:1" x14ac:dyDescent="0.3">
      <c r="A26" t="s">
        <v>325</v>
      </c>
    </row>
    <row r="27" spans="1:1" x14ac:dyDescent="0.3">
      <c r="A27" t="s">
        <v>326</v>
      </c>
    </row>
    <row r="28" spans="1:1" x14ac:dyDescent="0.3">
      <c r="A28" t="s">
        <v>327</v>
      </c>
    </row>
    <row r="29" spans="1:1" x14ac:dyDescent="0.3">
      <c r="A29" t="s">
        <v>328</v>
      </c>
    </row>
    <row r="30" spans="1:1" x14ac:dyDescent="0.3">
      <c r="A30" t="s">
        <v>329</v>
      </c>
    </row>
    <row r="31" spans="1:1" x14ac:dyDescent="0.3">
      <c r="A31" t="s">
        <v>401</v>
      </c>
    </row>
    <row r="32" spans="1:1" x14ac:dyDescent="0.3">
      <c r="A32" t="s">
        <v>402</v>
      </c>
    </row>
    <row r="33" spans="1:1" x14ac:dyDescent="0.3">
      <c r="A33" t="s">
        <v>403</v>
      </c>
    </row>
    <row r="34" spans="1:1" x14ac:dyDescent="0.3">
      <c r="A34" t="s">
        <v>404</v>
      </c>
    </row>
    <row r="35" spans="1:1" x14ac:dyDescent="0.3">
      <c r="A35" t="s">
        <v>405</v>
      </c>
    </row>
    <row r="36" spans="1:1" x14ac:dyDescent="0.3">
      <c r="A36" t="s">
        <v>444</v>
      </c>
    </row>
    <row r="38" spans="1:1" x14ac:dyDescent="0.3">
      <c r="A38" t="s">
        <v>407</v>
      </c>
    </row>
    <row r="39" spans="1:1" x14ac:dyDescent="0.3">
      <c r="A39" t="s">
        <v>44</v>
      </c>
    </row>
    <row r="40" spans="1:1" x14ac:dyDescent="0.3">
      <c r="A40" t="s">
        <v>45</v>
      </c>
    </row>
    <row r="41" spans="1:1" x14ac:dyDescent="0.3">
      <c r="A41" t="s">
        <v>46</v>
      </c>
    </row>
    <row r="42" spans="1:1" x14ac:dyDescent="0.3">
      <c r="A42" t="s">
        <v>47</v>
      </c>
    </row>
    <row r="43" spans="1:1" x14ac:dyDescent="0.3">
      <c r="A43" t="s">
        <v>408</v>
      </c>
    </row>
    <row r="44" spans="1:1" x14ac:dyDescent="0.3">
      <c r="A44" t="s">
        <v>409</v>
      </c>
    </row>
    <row r="46" spans="1:1" x14ac:dyDescent="0.3">
      <c r="A46" s="38" t="s">
        <v>445</v>
      </c>
    </row>
    <row r="47" spans="1:1" x14ac:dyDescent="0.3">
      <c r="A47" s="38" t="s">
        <v>360</v>
      </c>
    </row>
    <row r="48" spans="1:1" x14ac:dyDescent="0.3">
      <c r="A48" s="38" t="s">
        <v>331</v>
      </c>
    </row>
    <row r="49" spans="1:1" x14ac:dyDescent="0.3">
      <c r="A49" s="38" t="s">
        <v>332</v>
      </c>
    </row>
    <row r="50" spans="1:1" x14ac:dyDescent="0.3">
      <c r="A50" s="38" t="s">
        <v>333</v>
      </c>
    </row>
    <row r="51" spans="1:1" x14ac:dyDescent="0.3">
      <c r="A51" s="38" t="s">
        <v>334</v>
      </c>
    </row>
    <row r="52" spans="1:1" x14ac:dyDescent="0.3">
      <c r="A52" s="38" t="s">
        <v>335</v>
      </c>
    </row>
    <row r="53" spans="1:1" x14ac:dyDescent="0.3">
      <c r="A53" s="38" t="s">
        <v>209</v>
      </c>
    </row>
    <row r="54" spans="1:1" x14ac:dyDescent="0.3">
      <c r="A54" s="38" t="s">
        <v>52</v>
      </c>
    </row>
    <row r="55" spans="1:1" x14ac:dyDescent="0.3">
      <c r="A55" s="38" t="s">
        <v>210</v>
      </c>
    </row>
    <row r="56" spans="1:1" x14ac:dyDescent="0.3">
      <c r="A56" s="38" t="s">
        <v>211</v>
      </c>
    </row>
    <row r="57" spans="1:1" x14ac:dyDescent="0.3">
      <c r="A57" s="38" t="s">
        <v>336</v>
      </c>
    </row>
    <row r="58" spans="1:1" x14ac:dyDescent="0.3">
      <c r="A58" s="38" t="s">
        <v>213</v>
      </c>
    </row>
    <row r="59" spans="1:1" x14ac:dyDescent="0.3">
      <c r="A59" s="38" t="s">
        <v>214</v>
      </c>
    </row>
    <row r="60" spans="1:1" x14ac:dyDescent="0.3">
      <c r="A60" s="38" t="s">
        <v>215</v>
      </c>
    </row>
    <row r="61" spans="1:1" x14ac:dyDescent="0.3">
      <c r="A61" s="38" t="s">
        <v>337</v>
      </c>
    </row>
    <row r="62" spans="1:1" x14ac:dyDescent="0.3">
      <c r="A62" s="38" t="s">
        <v>338</v>
      </c>
    </row>
    <row r="63" spans="1:1" x14ac:dyDescent="0.3">
      <c r="A63" s="38" t="s">
        <v>219</v>
      </c>
    </row>
    <row r="64" spans="1:1" x14ac:dyDescent="0.3">
      <c r="A64" s="38" t="s">
        <v>31</v>
      </c>
    </row>
    <row r="65" spans="1:1" x14ac:dyDescent="0.3">
      <c r="A65" s="38" t="s">
        <v>32</v>
      </c>
    </row>
    <row r="66" spans="1:1" x14ac:dyDescent="0.3">
      <c r="A66" s="38" t="s">
        <v>220</v>
      </c>
    </row>
    <row r="67" spans="1:1" x14ac:dyDescent="0.3">
      <c r="A67" s="38" t="s">
        <v>221</v>
      </c>
    </row>
    <row r="68" spans="1:1" x14ac:dyDescent="0.3">
      <c r="A68" s="38" t="s">
        <v>222</v>
      </c>
    </row>
    <row r="69" spans="1:1" x14ac:dyDescent="0.3">
      <c r="A69" s="38" t="s">
        <v>339</v>
      </c>
    </row>
    <row r="70" spans="1:1" x14ac:dyDescent="0.3">
      <c r="A70" s="38" t="s">
        <v>224</v>
      </c>
    </row>
    <row r="71" spans="1:1" x14ac:dyDescent="0.3">
      <c r="A71" s="38" t="s">
        <v>33</v>
      </c>
    </row>
    <row r="72" spans="1:1" x14ac:dyDescent="0.3">
      <c r="A72" s="38" t="s">
        <v>34</v>
      </c>
    </row>
    <row r="73" spans="1:1" x14ac:dyDescent="0.3">
      <c r="A73" s="38" t="s">
        <v>225</v>
      </c>
    </row>
    <row r="74" spans="1:1" x14ac:dyDescent="0.3">
      <c r="A74" s="38" t="s">
        <v>340</v>
      </c>
    </row>
    <row r="75" spans="1:1" x14ac:dyDescent="0.3">
      <c r="A75" s="38" t="s">
        <v>227</v>
      </c>
    </row>
    <row r="76" spans="1:1" x14ac:dyDescent="0.3">
      <c r="A76" s="38" t="s">
        <v>341</v>
      </c>
    </row>
    <row r="77" spans="1:1" x14ac:dyDescent="0.3">
      <c r="A77" s="38" t="s">
        <v>342</v>
      </c>
    </row>
    <row r="78" spans="1:1" x14ac:dyDescent="0.3">
      <c r="A78" s="38" t="s">
        <v>35</v>
      </c>
    </row>
    <row r="79" spans="1:1" x14ac:dyDescent="0.3">
      <c r="A79" s="38" t="s">
        <v>36</v>
      </c>
    </row>
    <row r="80" spans="1:1" x14ac:dyDescent="0.3">
      <c r="A80" s="38" t="s">
        <v>230</v>
      </c>
    </row>
    <row r="81" spans="1:1" x14ac:dyDescent="0.3">
      <c r="A81" s="38" t="s">
        <v>231</v>
      </c>
    </row>
    <row r="82" spans="1:1" x14ac:dyDescent="0.3">
      <c r="A82" s="38" t="s">
        <v>37</v>
      </c>
    </row>
    <row r="83" spans="1:1" x14ac:dyDescent="0.3">
      <c r="A83" s="38" t="s">
        <v>38</v>
      </c>
    </row>
    <row r="84" spans="1:1" x14ac:dyDescent="0.3">
      <c r="A84" s="38" t="s">
        <v>39</v>
      </c>
    </row>
    <row r="85" spans="1:1" x14ac:dyDescent="0.3">
      <c r="A85" s="38" t="s">
        <v>232</v>
      </c>
    </row>
    <row r="86" spans="1:1" x14ac:dyDescent="0.3">
      <c r="A86" s="38" t="s">
        <v>345</v>
      </c>
    </row>
    <row r="87" spans="1:1" x14ac:dyDescent="0.3">
      <c r="A87" s="38" t="s">
        <v>347</v>
      </c>
    </row>
    <row r="88" spans="1:1" x14ac:dyDescent="0.3">
      <c r="A88" t="s">
        <v>73</v>
      </c>
    </row>
    <row r="89" spans="1:1" x14ac:dyDescent="0.3">
      <c r="A89" t="s">
        <v>74</v>
      </c>
    </row>
    <row r="90" spans="1:1" x14ac:dyDescent="0.3">
      <c r="A90" t="s">
        <v>75</v>
      </c>
    </row>
    <row r="91" spans="1:1" x14ac:dyDescent="0.3">
      <c r="A91" t="s">
        <v>76</v>
      </c>
    </row>
    <row r="93" spans="1:1" x14ac:dyDescent="0.3">
      <c r="A93" t="s">
        <v>77</v>
      </c>
    </row>
    <row r="94" spans="1:1" x14ac:dyDescent="0.3">
      <c r="A94" t="s">
        <v>78</v>
      </c>
    </row>
    <row r="97" spans="1:1" x14ac:dyDescent="0.3">
      <c r="A97" t="s">
        <v>79</v>
      </c>
    </row>
    <row r="98" spans="1:1" x14ac:dyDescent="0.3">
      <c r="A98" t="s">
        <v>83</v>
      </c>
    </row>
    <row r="99" spans="1:1" x14ac:dyDescent="0.3">
      <c r="A99" t="s">
        <v>84</v>
      </c>
    </row>
    <row r="100" spans="1:1" x14ac:dyDescent="0.3">
      <c r="A100" t="s">
        <v>83</v>
      </c>
    </row>
    <row r="101" spans="1:1" x14ac:dyDescent="0.3">
      <c r="A101" t="s">
        <v>85</v>
      </c>
    </row>
    <row r="102" spans="1:1" x14ac:dyDescent="0.3">
      <c r="A102" t="s">
        <v>86</v>
      </c>
    </row>
    <row r="103" spans="1:1" x14ac:dyDescent="0.3">
      <c r="A103" t="s">
        <v>87</v>
      </c>
    </row>
    <row r="104" spans="1:1" x14ac:dyDescent="0.3">
      <c r="A104" t="s">
        <v>83</v>
      </c>
    </row>
    <row r="105" spans="1:1" x14ac:dyDescent="0.3">
      <c r="A105" t="s">
        <v>88</v>
      </c>
    </row>
    <row r="106" spans="1:1" x14ac:dyDescent="0.3">
      <c r="A106" t="s">
        <v>89</v>
      </c>
    </row>
    <row r="107" spans="1:1" x14ac:dyDescent="0.3">
      <c r="A107" t="s">
        <v>90</v>
      </c>
    </row>
    <row r="108" spans="1:1" x14ac:dyDescent="0.3">
      <c r="A108" t="s">
        <v>30</v>
      </c>
    </row>
    <row r="109" spans="1:1" x14ac:dyDescent="0.3">
      <c r="A109" t="s">
        <v>91</v>
      </c>
    </row>
    <row r="110" spans="1:1" x14ac:dyDescent="0.3">
      <c r="A110" s="63" t="s">
        <v>411</v>
      </c>
    </row>
    <row r="111" spans="1:1" x14ac:dyDescent="0.3">
      <c r="A111" t="s">
        <v>92</v>
      </c>
    </row>
    <row r="112" spans="1:1" x14ac:dyDescent="0.3">
      <c r="A112" t="s">
        <v>93</v>
      </c>
    </row>
    <row r="113" spans="1:1" x14ac:dyDescent="0.3">
      <c r="A113" t="s">
        <v>94</v>
      </c>
    </row>
    <row r="114" spans="1:1" x14ac:dyDescent="0.3">
      <c r="A114" t="s">
        <v>95</v>
      </c>
    </row>
    <row r="115" spans="1:1" x14ac:dyDescent="0.3">
      <c r="A115" t="s">
        <v>96</v>
      </c>
    </row>
    <row r="116" spans="1:1" x14ac:dyDescent="0.3">
      <c r="A116" t="s">
        <v>97</v>
      </c>
    </row>
    <row r="117" spans="1:1" x14ac:dyDescent="0.3">
      <c r="A117" t="s">
        <v>91</v>
      </c>
    </row>
    <row r="118" spans="1:1" x14ac:dyDescent="0.3">
      <c r="A118" t="s">
        <v>92</v>
      </c>
    </row>
    <row r="119" spans="1:1" x14ac:dyDescent="0.3">
      <c r="A119" t="s">
        <v>98</v>
      </c>
    </row>
    <row r="120" spans="1:1" x14ac:dyDescent="0.3">
      <c r="A120" s="63" t="s">
        <v>412</v>
      </c>
    </row>
    <row r="121" spans="1:1" x14ac:dyDescent="0.3">
      <c r="A121" s="63" t="s">
        <v>413</v>
      </c>
    </row>
    <row r="122" spans="1:1" x14ac:dyDescent="0.3">
      <c r="A122" s="63" t="s">
        <v>92</v>
      </c>
    </row>
    <row r="123" spans="1:1" x14ac:dyDescent="0.3">
      <c r="A123" s="63" t="s">
        <v>414</v>
      </c>
    </row>
    <row r="124" spans="1:1" x14ac:dyDescent="0.3">
      <c r="A124" s="63" t="s">
        <v>415</v>
      </c>
    </row>
    <row r="125" spans="1:1" x14ac:dyDescent="0.3">
      <c r="A125" t="s">
        <v>94</v>
      </c>
    </row>
    <row r="126" spans="1:1" x14ac:dyDescent="0.3">
      <c r="A126" t="s">
        <v>99</v>
      </c>
    </row>
    <row r="127" spans="1:1" x14ac:dyDescent="0.3">
      <c r="A127" t="s">
        <v>100</v>
      </c>
    </row>
    <row r="128" spans="1:1" x14ac:dyDescent="0.3">
      <c r="A128" t="s">
        <v>101</v>
      </c>
    </row>
    <row r="129" spans="1:1" x14ac:dyDescent="0.3">
      <c r="A129" t="s">
        <v>102</v>
      </c>
    </row>
    <row r="130" spans="1:1" x14ac:dyDescent="0.3">
      <c r="A130" t="s">
        <v>103</v>
      </c>
    </row>
    <row r="131" spans="1:1" x14ac:dyDescent="0.3">
      <c r="A131" t="s">
        <v>104</v>
      </c>
    </row>
    <row r="132" spans="1:1" x14ac:dyDescent="0.3">
      <c r="A132" t="s">
        <v>105</v>
      </c>
    </row>
    <row r="133" spans="1:1" x14ac:dyDescent="0.3">
      <c r="A133" t="s">
        <v>106</v>
      </c>
    </row>
    <row r="134" spans="1:1" x14ac:dyDescent="0.3">
      <c r="A134" t="s">
        <v>72</v>
      </c>
    </row>
    <row r="135" spans="1:1" x14ac:dyDescent="0.3">
      <c r="A135" t="s">
        <v>107</v>
      </c>
    </row>
    <row r="136" spans="1:1" x14ac:dyDescent="0.3">
      <c r="A136" t="s">
        <v>108</v>
      </c>
    </row>
    <row r="137" spans="1:1" x14ac:dyDescent="0.3">
      <c r="A137" t="s">
        <v>109</v>
      </c>
    </row>
    <row r="138" spans="1:1" x14ac:dyDescent="0.3">
      <c r="A138" t="s">
        <v>110</v>
      </c>
    </row>
    <row r="139" spans="1:1" x14ac:dyDescent="0.3">
      <c r="A139" t="s">
        <v>83</v>
      </c>
    </row>
    <row r="140" spans="1:1" x14ac:dyDescent="0.3">
      <c r="A140" t="s">
        <v>112</v>
      </c>
    </row>
    <row r="141" spans="1:1" x14ac:dyDescent="0.3">
      <c r="A141" t="s">
        <v>83</v>
      </c>
    </row>
    <row r="142" spans="1:1" x14ac:dyDescent="0.3">
      <c r="A142" t="s">
        <v>113</v>
      </c>
    </row>
    <row r="143" spans="1:1" x14ac:dyDescent="0.3">
      <c r="A143" t="s">
        <v>114</v>
      </c>
    </row>
    <row r="144" spans="1:1" x14ac:dyDescent="0.3">
      <c r="A144" t="s">
        <v>115</v>
      </c>
    </row>
    <row r="145" spans="1:1" x14ac:dyDescent="0.3">
      <c r="A145" t="s">
        <v>416</v>
      </c>
    </row>
    <row r="146" spans="1:1" x14ac:dyDescent="0.3">
      <c r="A146" s="63" t="s">
        <v>417</v>
      </c>
    </row>
    <row r="147" spans="1:1" x14ac:dyDescent="0.3">
      <c r="A147" s="63" t="s">
        <v>418</v>
      </c>
    </row>
    <row r="148" spans="1:1" x14ac:dyDescent="0.3">
      <c r="A148" t="s">
        <v>116</v>
      </c>
    </row>
    <row r="149" spans="1:1" x14ac:dyDescent="0.3">
      <c r="A149" t="s">
        <v>117</v>
      </c>
    </row>
    <row r="150" spans="1:1" x14ac:dyDescent="0.3">
      <c r="A150" t="s">
        <v>118</v>
      </c>
    </row>
    <row r="151" spans="1:1" x14ac:dyDescent="0.3">
      <c r="A151" t="s">
        <v>119</v>
      </c>
    </row>
    <row r="152" spans="1:1" x14ac:dyDescent="0.3">
      <c r="A152" t="s">
        <v>120</v>
      </c>
    </row>
    <row r="153" spans="1:1" x14ac:dyDescent="0.3">
      <c r="A153" t="s">
        <v>121</v>
      </c>
    </row>
    <row r="155" spans="1:1" x14ac:dyDescent="0.3">
      <c r="A155" t="s">
        <v>122</v>
      </c>
    </row>
    <row r="156" spans="1:1" x14ac:dyDescent="0.3">
      <c r="A156" t="s">
        <v>123</v>
      </c>
    </row>
    <row r="158" spans="1:1" x14ac:dyDescent="0.3">
      <c r="A158" t="s">
        <v>124</v>
      </c>
    </row>
    <row r="159" spans="1:1" x14ac:dyDescent="0.3">
      <c r="A159" t="s">
        <v>125</v>
      </c>
    </row>
    <row r="160" spans="1:1" x14ac:dyDescent="0.3">
      <c r="A160" t="s">
        <v>126</v>
      </c>
    </row>
    <row r="161" spans="1:1" x14ac:dyDescent="0.3">
      <c r="A161" t="s">
        <v>108</v>
      </c>
    </row>
    <row r="162" spans="1:1" x14ac:dyDescent="0.3">
      <c r="A162" t="s">
        <v>127</v>
      </c>
    </row>
    <row r="163" spans="1:1" x14ac:dyDescent="0.3">
      <c r="A163" t="s">
        <v>128</v>
      </c>
    </row>
    <row r="164" spans="1:1" x14ac:dyDescent="0.3">
      <c r="A164" t="s">
        <v>129</v>
      </c>
    </row>
    <row r="165" spans="1:1" x14ac:dyDescent="0.3">
      <c r="A165" t="s">
        <v>130</v>
      </c>
    </row>
    <row r="166" spans="1:1" x14ac:dyDescent="0.3">
      <c r="A166" t="s">
        <v>129</v>
      </c>
    </row>
    <row r="167" spans="1:1" x14ac:dyDescent="0.3">
      <c r="A167" t="s">
        <v>131</v>
      </c>
    </row>
    <row r="168" spans="1:1" x14ac:dyDescent="0.3">
      <c r="A168" t="s">
        <v>419</v>
      </c>
    </row>
    <row r="169" spans="1:1" x14ac:dyDescent="0.3">
      <c r="A169" t="s">
        <v>124</v>
      </c>
    </row>
    <row r="170" spans="1:1" x14ac:dyDescent="0.3">
      <c r="A170" t="s">
        <v>132</v>
      </c>
    </row>
    <row r="171" spans="1:1" x14ac:dyDescent="0.3">
      <c r="A171" t="s">
        <v>133</v>
      </c>
    </row>
    <row r="172" spans="1:1" x14ac:dyDescent="0.3">
      <c r="A172" t="s">
        <v>134</v>
      </c>
    </row>
    <row r="173" spans="1:1" x14ac:dyDescent="0.3">
      <c r="A173" t="s">
        <v>135</v>
      </c>
    </row>
    <row r="174" spans="1:1" x14ac:dyDescent="0.3">
      <c r="A174" t="s">
        <v>136</v>
      </c>
    </row>
    <row r="175" spans="1:1" x14ac:dyDescent="0.3">
      <c r="A175" t="s">
        <v>137</v>
      </c>
    </row>
    <row r="176" spans="1:1" x14ac:dyDescent="0.3">
      <c r="A176" t="s">
        <v>138</v>
      </c>
    </row>
    <row r="177" spans="1:1" x14ac:dyDescent="0.3">
      <c r="A177" s="63" t="s">
        <v>420</v>
      </c>
    </row>
    <row r="178" spans="1:1" x14ac:dyDescent="0.3">
      <c r="A178" s="63" t="s">
        <v>421</v>
      </c>
    </row>
    <row r="179" spans="1:1" x14ac:dyDescent="0.3">
      <c r="A179" s="63" t="s">
        <v>422</v>
      </c>
    </row>
    <row r="180" spans="1:1" x14ac:dyDescent="0.3">
      <c r="A180" s="63" t="s">
        <v>423</v>
      </c>
    </row>
    <row r="181" spans="1:1" x14ac:dyDescent="0.3">
      <c r="A181" s="63" t="s">
        <v>424</v>
      </c>
    </row>
    <row r="182" spans="1:1" x14ac:dyDescent="0.3">
      <c r="A182" s="63" t="s">
        <v>425</v>
      </c>
    </row>
    <row r="183" spans="1:1" x14ac:dyDescent="0.3">
      <c r="A183" s="63" t="s">
        <v>426</v>
      </c>
    </row>
    <row r="184" spans="1:1" x14ac:dyDescent="0.3">
      <c r="A184" s="63" t="s">
        <v>427</v>
      </c>
    </row>
    <row r="185" spans="1:1" x14ac:dyDescent="0.3">
      <c r="A185" s="63" t="s">
        <v>428</v>
      </c>
    </row>
    <row r="186" spans="1:1" x14ac:dyDescent="0.3">
      <c r="A186" s="63" t="s">
        <v>429</v>
      </c>
    </row>
    <row r="187" spans="1:1" x14ac:dyDescent="0.3">
      <c r="A187" s="63" t="s">
        <v>430</v>
      </c>
    </row>
    <row r="188" spans="1:1" x14ac:dyDescent="0.3">
      <c r="A188" s="63" t="s">
        <v>431</v>
      </c>
    </row>
    <row r="189" spans="1:1" x14ac:dyDescent="0.3">
      <c r="A189" s="63" t="s">
        <v>432</v>
      </c>
    </row>
    <row r="190" spans="1:1" x14ac:dyDescent="0.3">
      <c r="A190" s="63" t="s">
        <v>433</v>
      </c>
    </row>
    <row r="191" spans="1:1" x14ac:dyDescent="0.3">
      <c r="A191" s="63" t="s">
        <v>434</v>
      </c>
    </row>
    <row r="192" spans="1:1" x14ac:dyDescent="0.3">
      <c r="A192" s="63" t="s">
        <v>435</v>
      </c>
    </row>
    <row r="193" spans="1:1" x14ac:dyDescent="0.3">
      <c r="A193" s="63" t="s">
        <v>436</v>
      </c>
    </row>
    <row r="194" spans="1:1" x14ac:dyDescent="0.3">
      <c r="A194" s="63" t="s">
        <v>437</v>
      </c>
    </row>
    <row r="195" spans="1:1" x14ac:dyDescent="0.3">
      <c r="A195" s="63" t="s">
        <v>438</v>
      </c>
    </row>
    <row r="196" spans="1:1" x14ac:dyDescent="0.3">
      <c r="A196" s="63" t="s">
        <v>439</v>
      </c>
    </row>
    <row r="197" spans="1:1" x14ac:dyDescent="0.3">
      <c r="A197" s="63" t="s">
        <v>440</v>
      </c>
    </row>
    <row r="198" spans="1:1" x14ac:dyDescent="0.3">
      <c r="A198" s="63" t="s">
        <v>441</v>
      </c>
    </row>
    <row r="199" spans="1:1" x14ac:dyDescent="0.3">
      <c r="A199" s="63" t="s">
        <v>442</v>
      </c>
    </row>
    <row r="200" spans="1:1" x14ac:dyDescent="0.3">
      <c r="A200" t="s">
        <v>139</v>
      </c>
    </row>
    <row r="201" spans="1:1" x14ac:dyDescent="0.3">
      <c r="A201" t="s">
        <v>107</v>
      </c>
    </row>
    <row r="202" spans="1:1" x14ac:dyDescent="0.3">
      <c r="A202" t="s">
        <v>108</v>
      </c>
    </row>
    <row r="203" spans="1:1" x14ac:dyDescent="0.3">
      <c r="A203" t="s">
        <v>127</v>
      </c>
    </row>
    <row r="204" spans="1:1" x14ac:dyDescent="0.3">
      <c r="A204" t="s">
        <v>128</v>
      </c>
    </row>
    <row r="205" spans="1:1" x14ac:dyDescent="0.3">
      <c r="A205" t="s">
        <v>140</v>
      </c>
    </row>
    <row r="206" spans="1:1" x14ac:dyDescent="0.3">
      <c r="A206" t="s">
        <v>141</v>
      </c>
    </row>
    <row r="207" spans="1:1" x14ac:dyDescent="0.3">
      <c r="A207" t="s">
        <v>142</v>
      </c>
    </row>
    <row r="208" spans="1:1" x14ac:dyDescent="0.3">
      <c r="A208" t="s">
        <v>143</v>
      </c>
    </row>
    <row r="209" spans="1:1" x14ac:dyDescent="0.3">
      <c r="A209" t="s">
        <v>83</v>
      </c>
    </row>
    <row r="210" spans="1:1" x14ac:dyDescent="0.3">
      <c r="A210" t="s">
        <v>144</v>
      </c>
    </row>
    <row r="211" spans="1:1" x14ac:dyDescent="0.3">
      <c r="A211" t="s">
        <v>83</v>
      </c>
    </row>
    <row r="212" spans="1:1" x14ac:dyDescent="0.3">
      <c r="A212" t="s">
        <v>145</v>
      </c>
    </row>
    <row r="213" spans="1:1" x14ac:dyDescent="0.3">
      <c r="A213" t="s">
        <v>146</v>
      </c>
    </row>
    <row r="214" spans="1:1" x14ac:dyDescent="0.3">
      <c r="A214" t="s">
        <v>120</v>
      </c>
    </row>
    <row r="215" spans="1:1" x14ac:dyDescent="0.3">
      <c r="A215" t="s">
        <v>147</v>
      </c>
    </row>
    <row r="216" spans="1:1" x14ac:dyDescent="0.3">
      <c r="A216" t="s">
        <v>148</v>
      </c>
    </row>
    <row r="217" spans="1:1" x14ac:dyDescent="0.3">
      <c r="A217" t="s">
        <v>149</v>
      </c>
    </row>
    <row r="218" spans="1:1" x14ac:dyDescent="0.3">
      <c r="A218" t="s">
        <v>150</v>
      </c>
    </row>
    <row r="624" spans="1:1" x14ac:dyDescent="0.3">
      <c r="A624" s="7"/>
    </row>
    <row r="625" spans="1:1" x14ac:dyDescent="0.3">
      <c r="A625" s="7"/>
    </row>
    <row r="629" spans="1:1" x14ac:dyDescent="0.3">
      <c r="A629" s="7"/>
    </row>
    <row r="630" spans="1:1" x14ac:dyDescent="0.3">
      <c r="A630" s="7"/>
    </row>
    <row r="634" spans="1:1" x14ac:dyDescent="0.3">
      <c r="A634" s="7"/>
    </row>
    <row r="637" spans="1:1" x14ac:dyDescent="0.3">
      <c r="A637" s="7"/>
    </row>
    <row r="639" spans="1:1" x14ac:dyDescent="0.3">
      <c r="A639" s="7"/>
    </row>
    <row r="647" spans="1:1" x14ac:dyDescent="0.3">
      <c r="A647" s="7"/>
    </row>
    <row r="648" spans="1:1" x14ac:dyDescent="0.3">
      <c r="A648" s="7"/>
    </row>
    <row r="651" spans="1:1" x14ac:dyDescent="0.3">
      <c r="A651" s="7"/>
    </row>
    <row r="654" spans="1:1" x14ac:dyDescent="0.3">
      <c r="A654" s="7"/>
    </row>
    <row r="655" spans="1:1" x14ac:dyDescent="0.3">
      <c r="A655" s="7"/>
    </row>
    <row r="656" spans="1:1" x14ac:dyDescent="0.3">
      <c r="A656" s="7"/>
    </row>
    <row r="657" spans="1:1" x14ac:dyDescent="0.3">
      <c r="A657" s="7"/>
    </row>
    <row r="658" spans="1:1" x14ac:dyDescent="0.3">
      <c r="A658" s="7"/>
    </row>
    <row r="662" spans="1:1" x14ac:dyDescent="0.3">
      <c r="A662" s="7"/>
    </row>
    <row r="665" spans="1:1" x14ac:dyDescent="0.3">
      <c r="A665" s="7"/>
    </row>
    <row r="666" spans="1:1" x14ac:dyDescent="0.3">
      <c r="A666" s="7"/>
    </row>
    <row r="667" spans="1:1" x14ac:dyDescent="0.3">
      <c r="A667" s="7"/>
    </row>
    <row r="668" spans="1:1" x14ac:dyDescent="0.3">
      <c r="A668" s="7"/>
    </row>
    <row r="669" spans="1:1" x14ac:dyDescent="0.3">
      <c r="A669" s="7"/>
    </row>
    <row r="670" spans="1:1" x14ac:dyDescent="0.3">
      <c r="A670" s="7"/>
    </row>
    <row r="676" spans="1:1" x14ac:dyDescent="0.3">
      <c r="A676" s="7"/>
    </row>
    <row r="677" spans="1:1" x14ac:dyDescent="0.3">
      <c r="A677" s="7"/>
    </row>
    <row r="678" spans="1:1" x14ac:dyDescent="0.3">
      <c r="A678" s="7"/>
    </row>
    <row r="679" spans="1:1" x14ac:dyDescent="0.3">
      <c r="A679" s="7"/>
    </row>
    <row r="680" spans="1:1" x14ac:dyDescent="0.3">
      <c r="A680" s="7"/>
    </row>
    <row r="682" spans="1:1" x14ac:dyDescent="0.3">
      <c r="A682" s="7"/>
    </row>
    <row r="683" spans="1:1" x14ac:dyDescent="0.3">
      <c r="A683" s="7"/>
    </row>
    <row r="689" spans="1:1" x14ac:dyDescent="0.3">
      <c r="A689" s="7"/>
    </row>
    <row r="694" spans="1:1" x14ac:dyDescent="0.3">
      <c r="A694" s="7"/>
    </row>
    <row r="696" spans="1:1" x14ac:dyDescent="0.3">
      <c r="A696" s="7"/>
    </row>
    <row r="698" spans="1:1" x14ac:dyDescent="0.3">
      <c r="A698" s="7"/>
    </row>
    <row r="699" spans="1:1" x14ac:dyDescent="0.3">
      <c r="A699" s="7"/>
    </row>
    <row r="704" spans="1:1" x14ac:dyDescent="0.3">
      <c r="A704" s="7"/>
    </row>
    <row r="705" spans="1:1" x14ac:dyDescent="0.3">
      <c r="A705" s="7"/>
    </row>
    <row r="706" spans="1:1" x14ac:dyDescent="0.3">
      <c r="A706" s="7"/>
    </row>
    <row r="707" spans="1:1" x14ac:dyDescent="0.3">
      <c r="A707" s="7"/>
    </row>
    <row r="708" spans="1:1" x14ac:dyDescent="0.3">
      <c r="A708" s="7"/>
    </row>
    <row r="709" spans="1:1" x14ac:dyDescent="0.3">
      <c r="A709" s="7"/>
    </row>
    <row r="710" spans="1:1" x14ac:dyDescent="0.3">
      <c r="A710" s="7"/>
    </row>
    <row r="716" spans="1:1" x14ac:dyDescent="0.3">
      <c r="A716" s="7"/>
    </row>
    <row r="721" spans="1:1" x14ac:dyDescent="0.3">
      <c r="A721" s="7"/>
    </row>
    <row r="724" spans="1:1" x14ac:dyDescent="0.3">
      <c r="A724" s="7"/>
    </row>
    <row r="725" spans="1:1" x14ac:dyDescent="0.3">
      <c r="A725" s="7"/>
    </row>
    <row r="726" spans="1:1" x14ac:dyDescent="0.3">
      <c r="A726" s="7"/>
    </row>
    <row r="727" spans="1:1" x14ac:dyDescent="0.3">
      <c r="A727" s="7"/>
    </row>
    <row r="728" spans="1:1" x14ac:dyDescent="0.3">
      <c r="A728" s="7"/>
    </row>
    <row r="729" spans="1:1" x14ac:dyDescent="0.3">
      <c r="A729" s="7"/>
    </row>
    <row r="731" spans="1:1" x14ac:dyDescent="0.3">
      <c r="A731" s="7"/>
    </row>
    <row r="732" spans="1:1" x14ac:dyDescent="0.3">
      <c r="A732" s="7"/>
    </row>
    <row r="733" spans="1:1" x14ac:dyDescent="0.3">
      <c r="A733" s="7"/>
    </row>
    <row r="737" spans="1:1" x14ac:dyDescent="0.3">
      <c r="A737" s="8"/>
    </row>
    <row r="738" spans="1:1" x14ac:dyDescent="0.3">
      <c r="A738" s="8"/>
    </row>
    <row r="739" spans="1:1" x14ac:dyDescent="0.3">
      <c r="A739" s="8"/>
    </row>
    <row r="740" spans="1:1" x14ac:dyDescent="0.3">
      <c r="A740" s="8"/>
    </row>
    <row r="741" spans="1:1" x14ac:dyDescent="0.3">
      <c r="A741" s="8"/>
    </row>
    <row r="742" spans="1:1" x14ac:dyDescent="0.3">
      <c r="A742" s="8"/>
    </row>
    <row r="743" spans="1:1" x14ac:dyDescent="0.3">
      <c r="A743" s="8"/>
    </row>
    <row r="744" spans="1:1" x14ac:dyDescent="0.3">
      <c r="A744" s="8"/>
    </row>
    <row r="745" spans="1:1" x14ac:dyDescent="0.3">
      <c r="A745" s="8"/>
    </row>
    <row r="746" spans="1:1" x14ac:dyDescent="0.3">
      <c r="A746" s="8"/>
    </row>
    <row r="747" spans="1:1" x14ac:dyDescent="0.3">
      <c r="A747" s="8"/>
    </row>
    <row r="748" spans="1:1" x14ac:dyDescent="0.3">
      <c r="A748" s="8"/>
    </row>
    <row r="749" spans="1:1" x14ac:dyDescent="0.3">
      <c r="A749" s="8"/>
    </row>
    <row r="750" spans="1:1" x14ac:dyDescent="0.3">
      <c r="A750" s="8"/>
    </row>
    <row r="751" spans="1:1" x14ac:dyDescent="0.3">
      <c r="A751" s="8"/>
    </row>
    <row r="752" spans="1:1" x14ac:dyDescent="0.3">
      <c r="A752" s="8"/>
    </row>
    <row r="753" spans="1:1" x14ac:dyDescent="0.3">
      <c r="A753" s="8"/>
    </row>
    <row r="754" spans="1:1" x14ac:dyDescent="0.3">
      <c r="A754" s="8"/>
    </row>
    <row r="755" spans="1:1" x14ac:dyDescent="0.3">
      <c r="A755" s="8"/>
    </row>
    <row r="756" spans="1:1" x14ac:dyDescent="0.3">
      <c r="A756" s="8"/>
    </row>
    <row r="757" spans="1:1" x14ac:dyDescent="0.3">
      <c r="A757" s="8"/>
    </row>
    <row r="758" spans="1:1" x14ac:dyDescent="0.3">
      <c r="A758" s="8"/>
    </row>
    <row r="759" spans="1:1" x14ac:dyDescent="0.3">
      <c r="A759" s="8"/>
    </row>
    <row r="760" spans="1:1" x14ac:dyDescent="0.3">
      <c r="A760" s="8"/>
    </row>
    <row r="761" spans="1:1" x14ac:dyDescent="0.3">
      <c r="A761" s="8"/>
    </row>
    <row r="762" spans="1:1" x14ac:dyDescent="0.3">
      <c r="A762" s="8"/>
    </row>
    <row r="763" spans="1:1" x14ac:dyDescent="0.3">
      <c r="A763" s="8"/>
    </row>
    <row r="764" spans="1:1" x14ac:dyDescent="0.3">
      <c r="A764" s="8"/>
    </row>
    <row r="765" spans="1:1" x14ac:dyDescent="0.3">
      <c r="A765" s="8"/>
    </row>
    <row r="766" spans="1:1" x14ac:dyDescent="0.3">
      <c r="A766" s="8"/>
    </row>
    <row r="767" spans="1:1" x14ac:dyDescent="0.3">
      <c r="A767" s="8"/>
    </row>
    <row r="768" spans="1:1" x14ac:dyDescent="0.3">
      <c r="A768" s="8"/>
    </row>
    <row r="769" spans="1:1" x14ac:dyDescent="0.3">
      <c r="A769" s="8"/>
    </row>
    <row r="770" spans="1:1" x14ac:dyDescent="0.3">
      <c r="A770" s="8"/>
    </row>
    <row r="771" spans="1:1" x14ac:dyDescent="0.3">
      <c r="A771" s="8"/>
    </row>
    <row r="772" spans="1:1" x14ac:dyDescent="0.3">
      <c r="A772" s="8"/>
    </row>
    <row r="773" spans="1:1" x14ac:dyDescent="0.3">
      <c r="A773" s="8"/>
    </row>
    <row r="774" spans="1:1" x14ac:dyDescent="0.3">
      <c r="A774" s="8"/>
    </row>
    <row r="775" spans="1:1" x14ac:dyDescent="0.3">
      <c r="A775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284"/>
  <sheetViews>
    <sheetView workbookViewId="0">
      <selection activeCell="A243" activeCellId="5" sqref="A150 A161:A165 A189:A190 A213:A218 A243 A243:A265"/>
    </sheetView>
  </sheetViews>
  <sheetFormatPr defaultColWidth="10.796875" defaultRowHeight="15.6" x14ac:dyDescent="0.3"/>
  <cols>
    <col min="1" max="1" width="109.296875" style="59" bestFit="1" customWidth="1"/>
    <col min="2" max="16384" width="10.796875" style="59"/>
  </cols>
  <sheetData>
    <row r="1" spans="1:1" x14ac:dyDescent="0.3">
      <c r="A1" s="59" t="s">
        <v>447</v>
      </c>
    </row>
    <row r="3" spans="1:1" x14ac:dyDescent="0.3">
      <c r="A3" s="59" t="s">
        <v>192</v>
      </c>
    </row>
    <row r="4" spans="1:1" x14ac:dyDescent="0.3">
      <c r="A4" s="59" t="s">
        <v>193</v>
      </c>
    </row>
    <row r="5" spans="1:1" x14ac:dyDescent="0.3">
      <c r="A5" s="59" t="s">
        <v>194</v>
      </c>
    </row>
    <row r="6" spans="1:1" x14ac:dyDescent="0.3">
      <c r="A6" s="59" t="s">
        <v>195</v>
      </c>
    </row>
    <row r="7" spans="1:1" x14ac:dyDescent="0.3">
      <c r="A7" s="59" t="s">
        <v>196</v>
      </c>
    </row>
    <row r="8" spans="1:1" x14ac:dyDescent="0.3">
      <c r="A8" s="59" t="s">
        <v>197</v>
      </c>
    </row>
    <row r="9" spans="1:1" x14ac:dyDescent="0.3">
      <c r="A9" s="59" t="s">
        <v>198</v>
      </c>
    </row>
    <row r="10" spans="1:1" x14ac:dyDescent="0.3">
      <c r="A10" s="59" t="s">
        <v>199</v>
      </c>
    </row>
    <row r="11" spans="1:1" x14ac:dyDescent="0.3">
      <c r="A11" s="59" t="s">
        <v>200</v>
      </c>
    </row>
    <row r="12" spans="1:1" x14ac:dyDescent="0.3">
      <c r="A12" s="59" t="s">
        <v>201</v>
      </c>
    </row>
    <row r="14" spans="1:1" x14ac:dyDescent="0.3">
      <c r="A14" s="59" t="s">
        <v>392</v>
      </c>
    </row>
    <row r="15" spans="1:1" x14ac:dyDescent="0.3">
      <c r="A15" s="59" t="s">
        <v>393</v>
      </c>
    </row>
    <row r="16" spans="1:1" x14ac:dyDescent="0.3">
      <c r="A16" s="59" t="s">
        <v>394</v>
      </c>
    </row>
    <row r="17" spans="1:1" x14ac:dyDescent="0.3">
      <c r="A17" s="59" t="s">
        <v>395</v>
      </c>
    </row>
    <row r="18" spans="1:1" x14ac:dyDescent="0.3">
      <c r="A18" s="59" t="s">
        <v>154</v>
      </c>
    </row>
    <row r="19" spans="1:1" x14ac:dyDescent="0.3">
      <c r="A19" s="59" t="s">
        <v>40</v>
      </c>
    </row>
    <row r="20" spans="1:1" x14ac:dyDescent="0.3">
      <c r="A20" s="59" t="s">
        <v>41</v>
      </c>
    </row>
    <row r="21" spans="1:1" x14ac:dyDescent="0.3">
      <c r="A21" s="59" t="s">
        <v>42</v>
      </c>
    </row>
    <row r="22" spans="1:1" x14ac:dyDescent="0.3">
      <c r="A22" s="59" t="s">
        <v>396</v>
      </c>
    </row>
    <row r="23" spans="1:1" x14ac:dyDescent="0.3">
      <c r="A23" s="59" t="s">
        <v>448</v>
      </c>
    </row>
    <row r="24" spans="1:1" x14ac:dyDescent="0.3">
      <c r="A24" s="59" t="s">
        <v>398</v>
      </c>
    </row>
    <row r="25" spans="1:1" x14ac:dyDescent="0.3">
      <c r="A25" s="59" t="s">
        <v>399</v>
      </c>
    </row>
    <row r="26" spans="1:1" x14ac:dyDescent="0.3">
      <c r="A26" s="59" t="s">
        <v>400</v>
      </c>
    </row>
    <row r="27" spans="1:1" x14ac:dyDescent="0.3">
      <c r="A27" s="59" t="s">
        <v>449</v>
      </c>
    </row>
    <row r="28" spans="1:1" x14ac:dyDescent="0.3">
      <c r="A28" s="59" t="s">
        <v>450</v>
      </c>
    </row>
    <row r="30" spans="1:1" x14ac:dyDescent="0.3">
      <c r="A30" s="59" t="s">
        <v>401</v>
      </c>
    </row>
    <row r="31" spans="1:1" x14ac:dyDescent="0.3">
      <c r="A31" s="59" t="s">
        <v>402</v>
      </c>
    </row>
    <row r="32" spans="1:1" x14ac:dyDescent="0.3">
      <c r="A32" s="59" t="s">
        <v>451</v>
      </c>
    </row>
    <row r="34" spans="1:1" x14ac:dyDescent="0.3">
      <c r="A34" s="59" t="s">
        <v>404</v>
      </c>
    </row>
    <row r="35" spans="1:1" x14ac:dyDescent="0.3">
      <c r="A35" s="59" t="s">
        <v>405</v>
      </c>
    </row>
    <row r="36" spans="1:1" x14ac:dyDescent="0.3">
      <c r="A36" s="59" t="s">
        <v>452</v>
      </c>
    </row>
    <row r="38" spans="1:1" x14ac:dyDescent="0.3">
      <c r="A38" s="59" t="s">
        <v>202</v>
      </c>
    </row>
    <row r="39" spans="1:1" x14ac:dyDescent="0.3">
      <c r="A39" s="59" t="s">
        <v>203</v>
      </c>
    </row>
    <row r="42" spans="1:1" x14ac:dyDescent="0.3">
      <c r="A42" s="59" t="s">
        <v>43</v>
      </c>
    </row>
    <row r="43" spans="1:1" x14ac:dyDescent="0.3">
      <c r="A43" s="59" t="s">
        <v>44</v>
      </c>
    </row>
    <row r="44" spans="1:1" x14ac:dyDescent="0.3">
      <c r="A44" s="59" t="s">
        <v>45</v>
      </c>
    </row>
    <row r="45" spans="1:1" x14ac:dyDescent="0.3">
      <c r="A45" s="59" t="s">
        <v>46</v>
      </c>
    </row>
    <row r="46" spans="1:1" x14ac:dyDescent="0.3">
      <c r="A46" s="59" t="s">
        <v>47</v>
      </c>
    </row>
    <row r="47" spans="1:1" x14ac:dyDescent="0.3">
      <c r="A47" s="59" t="s">
        <v>48</v>
      </c>
    </row>
    <row r="48" spans="1:1" x14ac:dyDescent="0.3">
      <c r="A48" s="59" t="s">
        <v>49</v>
      </c>
    </row>
    <row r="50" spans="1:1" x14ac:dyDescent="0.3">
      <c r="A50" s="8" t="s">
        <v>204</v>
      </c>
    </row>
    <row r="51" spans="1:1" x14ac:dyDescent="0.3">
      <c r="A51" s="8" t="s">
        <v>28</v>
      </c>
    </row>
    <row r="52" spans="1:1" x14ac:dyDescent="0.3">
      <c r="A52" s="8" t="s">
        <v>29</v>
      </c>
    </row>
    <row r="53" spans="1:1" x14ac:dyDescent="0.3">
      <c r="A53" s="8" t="s">
        <v>205</v>
      </c>
    </row>
    <row r="54" spans="1:1" x14ac:dyDescent="0.3">
      <c r="A54" s="8" t="s">
        <v>206</v>
      </c>
    </row>
    <row r="55" spans="1:1" x14ac:dyDescent="0.3">
      <c r="A55" s="8" t="s">
        <v>207</v>
      </c>
    </row>
    <row r="56" spans="1:1" x14ac:dyDescent="0.3">
      <c r="A56" s="8" t="s">
        <v>208</v>
      </c>
    </row>
    <row r="57" spans="1:1" x14ac:dyDescent="0.3">
      <c r="A57" s="8" t="s">
        <v>209</v>
      </c>
    </row>
    <row r="58" spans="1:1" x14ac:dyDescent="0.3">
      <c r="A58" s="8" t="s">
        <v>52</v>
      </c>
    </row>
    <row r="59" spans="1:1" x14ac:dyDescent="0.3">
      <c r="A59" s="8" t="s">
        <v>210</v>
      </c>
    </row>
    <row r="60" spans="1:1" x14ac:dyDescent="0.3">
      <c r="A60" s="8" t="s">
        <v>211</v>
      </c>
    </row>
    <row r="61" spans="1:1" x14ac:dyDescent="0.3">
      <c r="A61" s="8" t="s">
        <v>212</v>
      </c>
    </row>
    <row r="62" spans="1:1" x14ac:dyDescent="0.3">
      <c r="A62" s="8" t="s">
        <v>213</v>
      </c>
    </row>
    <row r="63" spans="1:1" x14ac:dyDescent="0.3">
      <c r="A63" s="8" t="s">
        <v>214</v>
      </c>
    </row>
    <row r="64" spans="1:1" x14ac:dyDescent="0.3">
      <c r="A64" s="8" t="s">
        <v>215</v>
      </c>
    </row>
    <row r="65" spans="1:1" x14ac:dyDescent="0.3">
      <c r="A65" s="8" t="s">
        <v>216</v>
      </c>
    </row>
    <row r="66" spans="1:1" x14ac:dyDescent="0.3">
      <c r="A66" s="8" t="s">
        <v>217</v>
      </c>
    </row>
    <row r="67" spans="1:1" x14ac:dyDescent="0.3">
      <c r="A67" s="8" t="s">
        <v>218</v>
      </c>
    </row>
    <row r="68" spans="1:1" x14ac:dyDescent="0.3">
      <c r="A68" s="8" t="s">
        <v>219</v>
      </c>
    </row>
    <row r="69" spans="1:1" x14ac:dyDescent="0.3">
      <c r="A69" s="8" t="s">
        <v>31</v>
      </c>
    </row>
    <row r="70" spans="1:1" x14ac:dyDescent="0.3">
      <c r="A70" s="8" t="s">
        <v>32</v>
      </c>
    </row>
    <row r="71" spans="1:1" x14ac:dyDescent="0.3">
      <c r="A71" s="8" t="s">
        <v>220</v>
      </c>
    </row>
    <row r="72" spans="1:1" x14ac:dyDescent="0.3">
      <c r="A72" s="8" t="s">
        <v>221</v>
      </c>
    </row>
    <row r="73" spans="1:1" x14ac:dyDescent="0.3">
      <c r="A73" s="8" t="s">
        <v>222</v>
      </c>
    </row>
    <row r="74" spans="1:1" x14ac:dyDescent="0.3">
      <c r="A74" s="8" t="s">
        <v>223</v>
      </c>
    </row>
    <row r="75" spans="1:1" x14ac:dyDescent="0.3">
      <c r="A75" s="8" t="s">
        <v>224</v>
      </c>
    </row>
    <row r="76" spans="1:1" x14ac:dyDescent="0.3">
      <c r="A76" s="8" t="s">
        <v>33</v>
      </c>
    </row>
    <row r="77" spans="1:1" x14ac:dyDescent="0.3">
      <c r="A77" s="8" t="s">
        <v>34</v>
      </c>
    </row>
    <row r="78" spans="1:1" x14ac:dyDescent="0.3">
      <c r="A78" s="8" t="s">
        <v>225</v>
      </c>
    </row>
    <row r="79" spans="1:1" x14ac:dyDescent="0.3">
      <c r="A79" s="8" t="s">
        <v>226</v>
      </c>
    </row>
    <row r="80" spans="1:1" x14ac:dyDescent="0.3">
      <c r="A80" s="8" t="s">
        <v>227</v>
      </c>
    </row>
    <row r="81" spans="1:1" x14ac:dyDescent="0.3">
      <c r="A81" s="8" t="s">
        <v>228</v>
      </c>
    </row>
    <row r="82" spans="1:1" x14ac:dyDescent="0.3">
      <c r="A82" s="8" t="s">
        <v>229</v>
      </c>
    </row>
    <row r="83" spans="1:1" x14ac:dyDescent="0.3">
      <c r="A83" s="8" t="s">
        <v>35</v>
      </c>
    </row>
    <row r="84" spans="1:1" x14ac:dyDescent="0.3">
      <c r="A84" s="8" t="s">
        <v>36</v>
      </c>
    </row>
    <row r="85" spans="1:1" x14ac:dyDescent="0.3">
      <c r="A85" s="8" t="s">
        <v>230</v>
      </c>
    </row>
    <row r="86" spans="1:1" x14ac:dyDescent="0.3">
      <c r="A86" s="8" t="s">
        <v>231</v>
      </c>
    </row>
    <row r="87" spans="1:1" x14ac:dyDescent="0.3">
      <c r="A87" s="8" t="s">
        <v>37</v>
      </c>
    </row>
    <row r="88" spans="1:1" x14ac:dyDescent="0.3">
      <c r="A88" s="8" t="s">
        <v>38</v>
      </c>
    </row>
    <row r="89" spans="1:1" x14ac:dyDescent="0.3">
      <c r="A89" s="8" t="s">
        <v>39</v>
      </c>
    </row>
    <row r="90" spans="1:1" x14ac:dyDescent="0.3">
      <c r="A90" s="8" t="s">
        <v>232</v>
      </c>
    </row>
    <row r="91" spans="1:1" x14ac:dyDescent="0.3">
      <c r="A91" s="8" t="s">
        <v>233</v>
      </c>
    </row>
    <row r="92" spans="1:1" x14ac:dyDescent="0.3">
      <c r="A92" s="8" t="s">
        <v>234</v>
      </c>
    </row>
    <row r="93" spans="1:1" x14ac:dyDescent="0.3">
      <c r="A93" s="8" t="s">
        <v>72</v>
      </c>
    </row>
    <row r="95" spans="1:1" x14ac:dyDescent="0.3">
      <c r="A95" s="59" t="s">
        <v>73</v>
      </c>
    </row>
    <row r="96" spans="1:1" x14ac:dyDescent="0.3">
      <c r="A96" s="59" t="s">
        <v>74</v>
      </c>
    </row>
    <row r="97" spans="1:1" x14ac:dyDescent="0.3">
      <c r="A97" s="59" t="s">
        <v>75</v>
      </c>
    </row>
    <row r="98" spans="1:1" x14ac:dyDescent="0.3">
      <c r="A98" s="59" t="s">
        <v>76</v>
      </c>
    </row>
    <row r="100" spans="1:1" x14ac:dyDescent="0.3">
      <c r="A100" s="59" t="s">
        <v>77</v>
      </c>
    </row>
    <row r="101" spans="1:1" x14ac:dyDescent="0.3">
      <c r="A101" s="59" t="s">
        <v>78</v>
      </c>
    </row>
    <row r="104" spans="1:1" x14ac:dyDescent="0.3">
      <c r="A104" s="59" t="s">
        <v>79</v>
      </c>
    </row>
    <row r="105" spans="1:1" x14ac:dyDescent="0.3">
      <c r="A105" s="59" t="s">
        <v>80</v>
      </c>
    </row>
    <row r="106" spans="1:1" x14ac:dyDescent="0.3">
      <c r="A106" s="59" t="s">
        <v>81</v>
      </c>
    </row>
    <row r="107" spans="1:1" x14ac:dyDescent="0.3">
      <c r="A107" s="59" t="s">
        <v>82</v>
      </c>
    </row>
    <row r="108" spans="1:1" x14ac:dyDescent="0.3">
      <c r="A108" s="59" t="s">
        <v>83</v>
      </c>
    </row>
    <row r="109" spans="1:1" x14ac:dyDescent="0.3">
      <c r="A109" s="59" t="s">
        <v>84</v>
      </c>
    </row>
    <row r="110" spans="1:1" x14ac:dyDescent="0.3">
      <c r="A110" s="59" t="s">
        <v>83</v>
      </c>
    </row>
    <row r="111" spans="1:1" x14ac:dyDescent="0.3">
      <c r="A111" s="59" t="s">
        <v>85</v>
      </c>
    </row>
    <row r="112" spans="1:1" x14ac:dyDescent="0.3">
      <c r="A112" s="59" t="s">
        <v>155</v>
      </c>
    </row>
    <row r="113" spans="1:1" x14ac:dyDescent="0.3">
      <c r="A113" s="59" t="s">
        <v>156</v>
      </c>
    </row>
    <row r="114" spans="1:1" x14ac:dyDescent="0.3">
      <c r="A114" s="59" t="s">
        <v>157</v>
      </c>
    </row>
    <row r="115" spans="1:1" x14ac:dyDescent="0.3">
      <c r="A115" s="59" t="s">
        <v>158</v>
      </c>
    </row>
    <row r="116" spans="1:1" x14ac:dyDescent="0.3">
      <c r="A116" s="59" t="s">
        <v>159</v>
      </c>
    </row>
    <row r="117" spans="1:1" x14ac:dyDescent="0.3">
      <c r="A117" s="59" t="s">
        <v>160</v>
      </c>
    </row>
    <row r="118" spans="1:1" x14ac:dyDescent="0.3">
      <c r="A118" s="59" t="s">
        <v>161</v>
      </c>
    </row>
    <row r="119" spans="1:1" x14ac:dyDescent="0.3">
      <c r="A119" s="59" t="s">
        <v>162</v>
      </c>
    </row>
    <row r="120" spans="1:1" x14ac:dyDescent="0.3">
      <c r="A120" s="59" t="s">
        <v>163</v>
      </c>
    </row>
    <row r="121" spans="1:1" x14ac:dyDescent="0.3">
      <c r="A121" s="59" t="s">
        <v>164</v>
      </c>
    </row>
    <row r="122" spans="1:1" x14ac:dyDescent="0.3">
      <c r="A122" s="59" t="s">
        <v>165</v>
      </c>
    </row>
    <row r="123" spans="1:1" x14ac:dyDescent="0.3">
      <c r="A123" s="59" t="s">
        <v>166</v>
      </c>
    </row>
    <row r="124" spans="1:1" x14ac:dyDescent="0.3">
      <c r="A124" s="59" t="s">
        <v>167</v>
      </c>
    </row>
    <row r="125" spans="1:1" x14ac:dyDescent="0.3">
      <c r="A125" s="59" t="s">
        <v>168</v>
      </c>
    </row>
    <row r="126" spans="1:1" x14ac:dyDescent="0.3">
      <c r="A126" s="59" t="s">
        <v>169</v>
      </c>
    </row>
    <row r="127" spans="1:1" x14ac:dyDescent="0.3">
      <c r="A127" s="59" t="s">
        <v>170</v>
      </c>
    </row>
    <row r="128" spans="1:1" x14ac:dyDescent="0.3">
      <c r="A128" s="59" t="s">
        <v>171</v>
      </c>
    </row>
    <row r="129" spans="1:1" x14ac:dyDescent="0.3">
      <c r="A129" s="59" t="s">
        <v>111</v>
      </c>
    </row>
    <row r="130" spans="1:1" x14ac:dyDescent="0.3">
      <c r="A130" s="59" t="s">
        <v>172</v>
      </c>
    </row>
    <row r="131" spans="1:1" x14ac:dyDescent="0.3">
      <c r="A131" s="59" t="s">
        <v>173</v>
      </c>
    </row>
    <row r="132" spans="1:1" x14ac:dyDescent="0.3">
      <c r="A132" s="59" t="s">
        <v>174</v>
      </c>
    </row>
    <row r="133" spans="1:1" x14ac:dyDescent="0.3">
      <c r="A133" s="59" t="s">
        <v>83</v>
      </c>
    </row>
    <row r="134" spans="1:1" x14ac:dyDescent="0.3">
      <c r="A134" s="59" t="s">
        <v>175</v>
      </c>
    </row>
    <row r="135" spans="1:1" x14ac:dyDescent="0.3">
      <c r="A135" s="59" t="s">
        <v>176</v>
      </c>
    </row>
    <row r="136" spans="1:1" x14ac:dyDescent="0.3">
      <c r="A136" s="59" t="s">
        <v>177</v>
      </c>
    </row>
    <row r="137" spans="1:1" x14ac:dyDescent="0.3">
      <c r="A137" s="59" t="s">
        <v>178</v>
      </c>
    </row>
    <row r="138" spans="1:1" x14ac:dyDescent="0.3">
      <c r="A138" s="59" t="s">
        <v>179</v>
      </c>
    </row>
    <row r="139" spans="1:1" x14ac:dyDescent="0.3">
      <c r="A139" s="59" t="s">
        <v>180</v>
      </c>
    </row>
    <row r="140" spans="1:1" x14ac:dyDescent="0.3">
      <c r="A140" s="59" t="s">
        <v>181</v>
      </c>
    </row>
    <row r="141" spans="1:1" x14ac:dyDescent="0.3">
      <c r="A141" s="59" t="s">
        <v>182</v>
      </c>
    </row>
    <row r="142" spans="1:1" x14ac:dyDescent="0.3">
      <c r="A142" s="59" t="s">
        <v>86</v>
      </c>
    </row>
    <row r="143" spans="1:1" x14ac:dyDescent="0.3">
      <c r="A143" s="59" t="s">
        <v>87</v>
      </c>
    </row>
    <row r="144" spans="1:1" x14ac:dyDescent="0.3">
      <c r="A144" s="59" t="s">
        <v>83</v>
      </c>
    </row>
    <row r="145" spans="1:1" x14ac:dyDescent="0.3">
      <c r="A145" s="59" t="s">
        <v>88</v>
      </c>
    </row>
    <row r="146" spans="1:1" x14ac:dyDescent="0.3">
      <c r="A146" s="59" t="s">
        <v>89</v>
      </c>
    </row>
    <row r="147" spans="1:1" x14ac:dyDescent="0.3">
      <c r="A147" s="59" t="s">
        <v>90</v>
      </c>
    </row>
    <row r="148" spans="1:1" x14ac:dyDescent="0.3">
      <c r="A148" s="59" t="s">
        <v>30</v>
      </c>
    </row>
    <row r="149" spans="1:1" x14ac:dyDescent="0.3">
      <c r="A149" s="59" t="s">
        <v>91</v>
      </c>
    </row>
    <row r="150" spans="1:1" x14ac:dyDescent="0.3">
      <c r="A150" s="62" t="s">
        <v>411</v>
      </c>
    </row>
    <row r="151" spans="1:1" x14ac:dyDescent="0.3">
      <c r="A151" s="59" t="s">
        <v>92</v>
      </c>
    </row>
    <row r="152" spans="1:1" x14ac:dyDescent="0.3">
      <c r="A152" s="59" t="s">
        <v>93</v>
      </c>
    </row>
    <row r="154" spans="1:1" x14ac:dyDescent="0.3">
      <c r="A154" s="59" t="s">
        <v>94</v>
      </c>
    </row>
    <row r="155" spans="1:1" x14ac:dyDescent="0.3">
      <c r="A155" s="59" t="s">
        <v>95</v>
      </c>
    </row>
    <row r="156" spans="1:1" x14ac:dyDescent="0.3">
      <c r="A156" s="59" t="s">
        <v>96</v>
      </c>
    </row>
    <row r="157" spans="1:1" x14ac:dyDescent="0.3">
      <c r="A157" s="59" t="s">
        <v>97</v>
      </c>
    </row>
    <row r="158" spans="1:1" x14ac:dyDescent="0.3">
      <c r="A158" s="59" t="s">
        <v>91</v>
      </c>
    </row>
    <row r="159" spans="1:1" x14ac:dyDescent="0.3">
      <c r="A159" s="59" t="s">
        <v>92</v>
      </c>
    </row>
    <row r="160" spans="1:1" x14ac:dyDescent="0.3">
      <c r="A160" s="59" t="s">
        <v>98</v>
      </c>
    </row>
    <row r="161" spans="1:1" x14ac:dyDescent="0.3">
      <c r="A161" s="62" t="s">
        <v>412</v>
      </c>
    </row>
    <row r="162" spans="1:1" x14ac:dyDescent="0.3">
      <c r="A162" s="62" t="s">
        <v>413</v>
      </c>
    </row>
    <row r="163" spans="1:1" x14ac:dyDescent="0.3">
      <c r="A163" s="62" t="s">
        <v>92</v>
      </c>
    </row>
    <row r="164" spans="1:1" x14ac:dyDescent="0.3">
      <c r="A164" s="62" t="s">
        <v>414</v>
      </c>
    </row>
    <row r="165" spans="1:1" x14ac:dyDescent="0.3">
      <c r="A165" s="62" t="s">
        <v>415</v>
      </c>
    </row>
    <row r="166" spans="1:1" x14ac:dyDescent="0.3">
      <c r="A166" s="59" t="s">
        <v>94</v>
      </c>
    </row>
    <row r="167" spans="1:1" x14ac:dyDescent="0.3">
      <c r="A167" s="59" t="s">
        <v>99</v>
      </c>
    </row>
    <row r="168" spans="1:1" x14ac:dyDescent="0.3">
      <c r="A168" s="59" t="s">
        <v>100</v>
      </c>
    </row>
    <row r="169" spans="1:1" x14ac:dyDescent="0.3">
      <c r="A169" s="59" t="s">
        <v>101</v>
      </c>
    </row>
    <row r="170" spans="1:1" x14ac:dyDescent="0.3">
      <c r="A170" s="59" t="s">
        <v>102</v>
      </c>
    </row>
    <row r="171" spans="1:1" x14ac:dyDescent="0.3">
      <c r="A171" s="59" t="s">
        <v>103</v>
      </c>
    </row>
    <row r="172" spans="1:1" x14ac:dyDescent="0.3">
      <c r="A172" s="59" t="s">
        <v>104</v>
      </c>
    </row>
    <row r="173" spans="1:1" x14ac:dyDescent="0.3">
      <c r="A173" s="59" t="s">
        <v>105</v>
      </c>
    </row>
    <row r="174" spans="1:1" x14ac:dyDescent="0.3">
      <c r="A174" s="59" t="s">
        <v>106</v>
      </c>
    </row>
    <row r="175" spans="1:1" x14ac:dyDescent="0.3">
      <c r="A175" s="59" t="s">
        <v>72</v>
      </c>
    </row>
    <row r="176" spans="1:1" x14ac:dyDescent="0.3">
      <c r="A176" s="59" t="s">
        <v>107</v>
      </c>
    </row>
    <row r="177" spans="1:1" x14ac:dyDescent="0.3">
      <c r="A177" s="59" t="s">
        <v>108</v>
      </c>
    </row>
    <row r="178" spans="1:1" x14ac:dyDescent="0.3">
      <c r="A178" s="59" t="s">
        <v>109</v>
      </c>
    </row>
    <row r="179" spans="1:1" x14ac:dyDescent="0.3">
      <c r="A179" s="59" t="s">
        <v>110</v>
      </c>
    </row>
    <row r="180" spans="1:1" x14ac:dyDescent="0.3">
      <c r="A180" s="59" t="s">
        <v>111</v>
      </c>
    </row>
    <row r="182" spans="1:1" x14ac:dyDescent="0.3">
      <c r="A182" s="59" t="s">
        <v>83</v>
      </c>
    </row>
    <row r="183" spans="1:1" x14ac:dyDescent="0.3">
      <c r="A183" s="59" t="s">
        <v>112</v>
      </c>
    </row>
    <row r="184" spans="1:1" x14ac:dyDescent="0.3">
      <c r="A184" s="59" t="s">
        <v>83</v>
      </c>
    </row>
    <row r="185" spans="1:1" x14ac:dyDescent="0.3">
      <c r="A185" s="59" t="s">
        <v>113</v>
      </c>
    </row>
    <row r="186" spans="1:1" x14ac:dyDescent="0.3">
      <c r="A186" s="59" t="s">
        <v>114</v>
      </c>
    </row>
    <row r="187" spans="1:1" x14ac:dyDescent="0.3">
      <c r="A187" s="59" t="s">
        <v>115</v>
      </c>
    </row>
    <row r="188" spans="1:1" x14ac:dyDescent="0.3">
      <c r="A188" s="59" t="s">
        <v>453</v>
      </c>
    </row>
    <row r="189" spans="1:1" x14ac:dyDescent="0.3">
      <c r="A189" s="62" t="s">
        <v>454</v>
      </c>
    </row>
    <row r="190" spans="1:1" x14ac:dyDescent="0.3">
      <c r="A190" s="62" t="s">
        <v>455</v>
      </c>
    </row>
    <row r="191" spans="1:1" x14ac:dyDescent="0.3">
      <c r="A191" s="59" t="s">
        <v>116</v>
      </c>
    </row>
    <row r="192" spans="1:1" x14ac:dyDescent="0.3">
      <c r="A192" s="59" t="s">
        <v>117</v>
      </c>
    </row>
    <row r="193" spans="1:1" x14ac:dyDescent="0.3">
      <c r="A193" s="59" t="s">
        <v>118</v>
      </c>
    </row>
    <row r="194" spans="1:1" x14ac:dyDescent="0.3">
      <c r="A194" s="59" t="s">
        <v>119</v>
      </c>
    </row>
    <row r="195" spans="1:1" x14ac:dyDescent="0.3">
      <c r="A195" s="59" t="s">
        <v>120</v>
      </c>
    </row>
    <row r="196" spans="1:1" x14ac:dyDescent="0.3">
      <c r="A196" s="59" t="s">
        <v>121</v>
      </c>
    </row>
    <row r="197" spans="1:1" x14ac:dyDescent="0.3">
      <c r="A197" s="59" t="s">
        <v>235</v>
      </c>
    </row>
    <row r="198" spans="1:1" x14ac:dyDescent="0.3">
      <c r="A198" s="59" t="s">
        <v>236</v>
      </c>
    </row>
    <row r="199" spans="1:1" x14ac:dyDescent="0.3">
      <c r="A199" s="59" t="s">
        <v>237</v>
      </c>
    </row>
    <row r="200" spans="1:1" x14ac:dyDescent="0.3">
      <c r="A200" s="59" t="s">
        <v>238</v>
      </c>
    </row>
    <row r="201" spans="1:1" x14ac:dyDescent="0.3">
      <c r="A201" s="59" t="s">
        <v>239</v>
      </c>
    </row>
    <row r="202" spans="1:1" x14ac:dyDescent="0.3">
      <c r="A202" s="59" t="s">
        <v>240</v>
      </c>
    </row>
    <row r="203" spans="1:1" x14ac:dyDescent="0.3">
      <c r="A203" s="59" t="s">
        <v>241</v>
      </c>
    </row>
    <row r="204" spans="1:1" x14ac:dyDescent="0.3">
      <c r="A204" s="59" t="s">
        <v>242</v>
      </c>
    </row>
    <row r="205" spans="1:1" x14ac:dyDescent="0.3">
      <c r="A205" s="59" t="s">
        <v>243</v>
      </c>
    </row>
    <row r="206" spans="1:1" x14ac:dyDescent="0.3">
      <c r="A206" s="59" t="s">
        <v>244</v>
      </c>
    </row>
    <row r="207" spans="1:1" x14ac:dyDescent="0.3">
      <c r="A207" s="59" t="s">
        <v>245</v>
      </c>
    </row>
    <row r="208" spans="1:1" x14ac:dyDescent="0.3">
      <c r="A208" s="59" t="s">
        <v>246</v>
      </c>
    </row>
    <row r="209" spans="1:1" x14ac:dyDescent="0.3">
      <c r="A209" s="59" t="s">
        <v>247</v>
      </c>
    </row>
    <row r="210" spans="1:1" x14ac:dyDescent="0.3">
      <c r="A210" s="59" t="s">
        <v>244</v>
      </c>
    </row>
    <row r="211" spans="1:1" x14ac:dyDescent="0.3">
      <c r="A211" s="59" t="s">
        <v>248</v>
      </c>
    </row>
    <row r="212" spans="1:1" x14ac:dyDescent="0.3">
      <c r="A212" s="59" t="s">
        <v>249</v>
      </c>
    </row>
    <row r="213" spans="1:1" x14ac:dyDescent="0.3">
      <c r="A213" s="62" t="s">
        <v>456</v>
      </c>
    </row>
    <row r="214" spans="1:1" x14ac:dyDescent="0.3">
      <c r="A214" s="62" t="s">
        <v>457</v>
      </c>
    </row>
    <row r="215" spans="1:1" x14ac:dyDescent="0.3">
      <c r="A215" s="62" t="s">
        <v>244</v>
      </c>
    </row>
    <row r="216" spans="1:1" x14ac:dyDescent="0.3">
      <c r="A216" s="62" t="s">
        <v>458</v>
      </c>
    </row>
    <row r="217" spans="1:1" x14ac:dyDescent="0.3">
      <c r="A217" s="62" t="s">
        <v>459</v>
      </c>
    </row>
    <row r="218" spans="1:1" x14ac:dyDescent="0.3">
      <c r="A218" s="62" t="s">
        <v>460</v>
      </c>
    </row>
    <row r="219" spans="1:1" x14ac:dyDescent="0.3">
      <c r="A219" s="59" t="s">
        <v>250</v>
      </c>
    </row>
    <row r="220" spans="1:1" x14ac:dyDescent="0.3">
      <c r="A220" s="59" t="s">
        <v>251</v>
      </c>
    </row>
    <row r="221" spans="1:1" x14ac:dyDescent="0.3">
      <c r="A221" s="59" t="s">
        <v>252</v>
      </c>
    </row>
    <row r="222" spans="1:1" x14ac:dyDescent="0.3">
      <c r="A222" s="59" t="s">
        <v>123</v>
      </c>
    </row>
    <row r="224" spans="1:1" x14ac:dyDescent="0.3">
      <c r="A224" s="59" t="s">
        <v>124</v>
      </c>
    </row>
    <row r="225" spans="1:1" x14ac:dyDescent="0.3">
      <c r="A225" s="59" t="s">
        <v>125</v>
      </c>
    </row>
    <row r="226" spans="1:1" x14ac:dyDescent="0.3">
      <c r="A226" s="59" t="s">
        <v>126</v>
      </c>
    </row>
    <row r="227" spans="1:1" x14ac:dyDescent="0.3">
      <c r="A227" s="59" t="s">
        <v>108</v>
      </c>
    </row>
    <row r="228" spans="1:1" x14ac:dyDescent="0.3">
      <c r="A228" s="59" t="s">
        <v>127</v>
      </c>
    </row>
    <row r="229" spans="1:1" x14ac:dyDescent="0.3">
      <c r="A229" s="59" t="s">
        <v>128</v>
      </c>
    </row>
    <row r="230" spans="1:1" x14ac:dyDescent="0.3">
      <c r="A230" s="59" t="s">
        <v>129</v>
      </c>
    </row>
    <row r="231" spans="1:1" x14ac:dyDescent="0.3">
      <c r="A231" s="59" t="s">
        <v>130</v>
      </c>
    </row>
    <row r="232" spans="1:1" x14ac:dyDescent="0.3">
      <c r="A232" s="59" t="s">
        <v>129</v>
      </c>
    </row>
    <row r="233" spans="1:1" x14ac:dyDescent="0.3">
      <c r="A233" s="59" t="s">
        <v>131</v>
      </c>
    </row>
    <row r="234" spans="1:1" x14ac:dyDescent="0.3">
      <c r="A234" s="59" t="s">
        <v>419</v>
      </c>
    </row>
    <row r="235" spans="1:1" x14ac:dyDescent="0.3">
      <c r="A235" s="59" t="s">
        <v>124</v>
      </c>
    </row>
    <row r="236" spans="1:1" x14ac:dyDescent="0.3">
      <c r="A236" s="59" t="s">
        <v>132</v>
      </c>
    </row>
    <row r="237" spans="1:1" x14ac:dyDescent="0.3">
      <c r="A237" s="59" t="s">
        <v>133</v>
      </c>
    </row>
    <row r="238" spans="1:1" x14ac:dyDescent="0.3">
      <c r="A238" s="59" t="s">
        <v>134</v>
      </c>
    </row>
    <row r="239" spans="1:1" x14ac:dyDescent="0.3">
      <c r="A239" s="59" t="s">
        <v>135</v>
      </c>
    </row>
    <row r="240" spans="1:1" x14ac:dyDescent="0.3">
      <c r="A240" s="59" t="s">
        <v>136</v>
      </c>
    </row>
    <row r="241" spans="1:1" x14ac:dyDescent="0.3">
      <c r="A241" s="59" t="s">
        <v>137</v>
      </c>
    </row>
    <row r="242" spans="1:1" x14ac:dyDescent="0.3">
      <c r="A242" s="59" t="s">
        <v>138</v>
      </c>
    </row>
    <row r="243" spans="1:1" x14ac:dyDescent="0.3">
      <c r="A243" s="62" t="s">
        <v>420</v>
      </c>
    </row>
    <row r="244" spans="1:1" x14ac:dyDescent="0.3">
      <c r="A244" s="62" t="s">
        <v>421</v>
      </c>
    </row>
    <row r="245" spans="1:1" x14ac:dyDescent="0.3">
      <c r="A245" s="62" t="s">
        <v>422</v>
      </c>
    </row>
    <row r="246" spans="1:1" x14ac:dyDescent="0.3">
      <c r="A246" s="62" t="s">
        <v>423</v>
      </c>
    </row>
    <row r="247" spans="1:1" x14ac:dyDescent="0.3">
      <c r="A247" s="62" t="s">
        <v>424</v>
      </c>
    </row>
    <row r="248" spans="1:1" x14ac:dyDescent="0.3">
      <c r="A248" s="62" t="s">
        <v>425</v>
      </c>
    </row>
    <row r="249" spans="1:1" x14ac:dyDescent="0.3">
      <c r="A249" s="62" t="s">
        <v>426</v>
      </c>
    </row>
    <row r="250" spans="1:1" x14ac:dyDescent="0.3">
      <c r="A250" s="62" t="s">
        <v>427</v>
      </c>
    </row>
    <row r="251" spans="1:1" x14ac:dyDescent="0.3">
      <c r="A251" s="62" t="s">
        <v>428</v>
      </c>
    </row>
    <row r="252" spans="1:1" x14ac:dyDescent="0.3">
      <c r="A252" s="62" t="s">
        <v>429</v>
      </c>
    </row>
    <row r="253" spans="1:1" x14ac:dyDescent="0.3">
      <c r="A253" s="62" t="s">
        <v>430</v>
      </c>
    </row>
    <row r="254" spans="1:1" x14ac:dyDescent="0.3">
      <c r="A254" s="62" t="s">
        <v>431</v>
      </c>
    </row>
    <row r="255" spans="1:1" x14ac:dyDescent="0.3">
      <c r="A255" s="62" t="s">
        <v>432</v>
      </c>
    </row>
    <row r="256" spans="1:1" x14ac:dyDescent="0.3">
      <c r="A256" s="62" t="s">
        <v>433</v>
      </c>
    </row>
    <row r="257" spans="1:1" x14ac:dyDescent="0.3">
      <c r="A257" s="62" t="s">
        <v>434</v>
      </c>
    </row>
    <row r="258" spans="1:1" x14ac:dyDescent="0.3">
      <c r="A258" s="62" t="s">
        <v>435</v>
      </c>
    </row>
    <row r="259" spans="1:1" x14ac:dyDescent="0.3">
      <c r="A259" s="62" t="s">
        <v>436</v>
      </c>
    </row>
    <row r="260" spans="1:1" x14ac:dyDescent="0.3">
      <c r="A260" s="62" t="s">
        <v>437</v>
      </c>
    </row>
    <row r="261" spans="1:1" x14ac:dyDescent="0.3">
      <c r="A261" s="62" t="s">
        <v>438</v>
      </c>
    </row>
    <row r="262" spans="1:1" x14ac:dyDescent="0.3">
      <c r="A262" s="62" t="s">
        <v>439</v>
      </c>
    </row>
    <row r="263" spans="1:1" x14ac:dyDescent="0.3">
      <c r="A263" s="62" t="s">
        <v>440</v>
      </c>
    </row>
    <row r="264" spans="1:1" x14ac:dyDescent="0.3">
      <c r="A264" s="62" t="s">
        <v>441</v>
      </c>
    </row>
    <row r="265" spans="1:1" x14ac:dyDescent="0.3">
      <c r="A265" s="62" t="s">
        <v>442</v>
      </c>
    </row>
    <row r="266" spans="1:1" x14ac:dyDescent="0.3">
      <c r="A266" s="59" t="s">
        <v>139</v>
      </c>
    </row>
    <row r="267" spans="1:1" x14ac:dyDescent="0.3">
      <c r="A267" s="59" t="s">
        <v>107</v>
      </c>
    </row>
    <row r="268" spans="1:1" x14ac:dyDescent="0.3">
      <c r="A268" s="59" t="s">
        <v>108</v>
      </c>
    </row>
    <row r="269" spans="1:1" x14ac:dyDescent="0.3">
      <c r="A269" s="59" t="s">
        <v>127</v>
      </c>
    </row>
    <row r="270" spans="1:1" x14ac:dyDescent="0.3">
      <c r="A270" s="59" t="s">
        <v>128</v>
      </c>
    </row>
    <row r="271" spans="1:1" x14ac:dyDescent="0.3">
      <c r="A271" s="59" t="s">
        <v>140</v>
      </c>
    </row>
    <row r="272" spans="1:1" x14ac:dyDescent="0.3">
      <c r="A272" s="59" t="s">
        <v>141</v>
      </c>
    </row>
    <row r="273" spans="1:1" x14ac:dyDescent="0.3">
      <c r="A273" s="59" t="s">
        <v>142</v>
      </c>
    </row>
    <row r="274" spans="1:1" x14ac:dyDescent="0.3">
      <c r="A274" s="59" t="s">
        <v>143</v>
      </c>
    </row>
    <row r="275" spans="1:1" x14ac:dyDescent="0.3">
      <c r="A275" s="59" t="s">
        <v>83</v>
      </c>
    </row>
    <row r="276" spans="1:1" x14ac:dyDescent="0.3">
      <c r="A276" s="59" t="s">
        <v>144</v>
      </c>
    </row>
    <row r="277" spans="1:1" x14ac:dyDescent="0.3">
      <c r="A277" s="59" t="s">
        <v>83</v>
      </c>
    </row>
    <row r="278" spans="1:1" x14ac:dyDescent="0.3">
      <c r="A278" s="59" t="s">
        <v>145</v>
      </c>
    </row>
    <row r="279" spans="1:1" x14ac:dyDescent="0.3">
      <c r="A279" s="59" t="s">
        <v>146</v>
      </c>
    </row>
    <row r="280" spans="1:1" x14ac:dyDescent="0.3">
      <c r="A280" s="59" t="s">
        <v>120</v>
      </c>
    </row>
    <row r="281" spans="1:1" x14ac:dyDescent="0.3">
      <c r="A281" s="59" t="s">
        <v>147</v>
      </c>
    </row>
    <row r="282" spans="1:1" x14ac:dyDescent="0.3">
      <c r="A282" s="59" t="s">
        <v>148</v>
      </c>
    </row>
    <row r="283" spans="1:1" x14ac:dyDescent="0.3">
      <c r="A283" s="59" t="s">
        <v>149</v>
      </c>
    </row>
    <row r="284" spans="1:1" x14ac:dyDescent="0.3">
      <c r="A284" s="59" t="s">
        <v>150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Report 20150923</vt:lpstr>
      <vt:lpstr>Report 20150511</vt:lpstr>
      <vt:lpstr>FY15</vt:lpstr>
      <vt:lpstr>FY14</vt:lpstr>
      <vt:lpstr>FY13</vt:lpstr>
      <vt:lpstr>FY12</vt:lpstr>
      <vt:lpstr>PLSQL(All-Trans)v2015.01</vt:lpstr>
      <vt:lpstr>PLSQL(Ever)v2015.01</vt:lpstr>
      <vt:lpstr>PLSQL(FY)v2015.01</vt:lpstr>
      <vt:lpstr>PLSQL(FY+1M)v2015.01</vt:lpstr>
      <vt:lpstr>PLSQL(Stormwater Billings)v4</vt:lpstr>
      <vt:lpstr>PLSQL(Stormwater Ever)v4</vt:lpstr>
      <vt:lpstr>PLSQL(Stormwater FY)v4</vt:lpstr>
      <vt:lpstr>PLSQL(Stormwater FY+1M)v4</vt:lpstr>
      <vt:lpstr>PLSQL(W-Billings)v4</vt:lpstr>
      <vt:lpstr>PLSQL(W-Ever)v4</vt:lpstr>
      <vt:lpstr>'Report 20150923'!Print_Area</vt:lpstr>
    </vt:vector>
  </TitlesOfParts>
  <Company>Miitek,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 Ericson</dc:creator>
  <cp:lastModifiedBy>Henrietta Locklear</cp:lastModifiedBy>
  <dcterms:created xsi:type="dcterms:W3CDTF">2015-04-27T18:17:15Z</dcterms:created>
  <dcterms:modified xsi:type="dcterms:W3CDTF">2015-12-04T20:42:59Z</dcterms:modified>
</cp:coreProperties>
</file>