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H:\Rate Board Docs\Discovery\"/>
    </mc:Choice>
  </mc:AlternateContent>
  <bookViews>
    <workbookView xWindow="0" yWindow="0" windowWidth="12900" windowHeight="4728"/>
  </bookViews>
  <sheets>
    <sheet name="Status Updates" sheetId="1" r:id="rId1"/>
  </sheets>
  <definedNames>
    <definedName name="_xlnm._FilterDatabase" localSheetId="0" hidden="1">'Status Updates'!$A$40:$D$46</definedName>
  </definedNames>
  <calcPr calcId="171027"/>
</workbook>
</file>

<file path=xl/calcChain.xml><?xml version="1.0" encoding="utf-8"?>
<calcChain xmlns="http://schemas.openxmlformats.org/spreadsheetml/2006/main">
  <c r="B52" i="1" l="1"/>
  <c r="C89" i="1"/>
  <c r="D89" i="1"/>
  <c r="C80" i="1"/>
  <c r="D80" i="1"/>
  <c r="C71" i="1"/>
  <c r="D71" i="1"/>
  <c r="B89" i="1"/>
  <c r="B80" i="1"/>
  <c r="B71" i="1"/>
  <c r="B62" i="1"/>
  <c r="C62" i="1"/>
  <c r="D62" i="1"/>
  <c r="C51" i="1"/>
  <c r="D51" i="1"/>
  <c r="B51" i="1"/>
  <c r="C52" i="1"/>
  <c r="D52" i="1"/>
  <c r="C53" i="1"/>
  <c r="D53" i="1"/>
  <c r="C54" i="1"/>
  <c r="D54" i="1"/>
  <c r="C55" i="1"/>
  <c r="D55" i="1"/>
  <c r="C56" i="1"/>
  <c r="D56" i="1"/>
  <c r="C57" i="1"/>
  <c r="D57" i="1"/>
  <c r="C63" i="1"/>
  <c r="D63" i="1"/>
  <c r="C64" i="1"/>
  <c r="D64" i="1"/>
  <c r="C65" i="1"/>
  <c r="D65" i="1"/>
  <c r="C66" i="1"/>
  <c r="D66" i="1"/>
  <c r="C67" i="1"/>
  <c r="D67" i="1"/>
  <c r="C68" i="1"/>
  <c r="D68" i="1"/>
  <c r="C72" i="1"/>
  <c r="D72" i="1"/>
  <c r="C73" i="1"/>
  <c r="D73" i="1"/>
  <c r="C74" i="1"/>
  <c r="D74" i="1"/>
  <c r="C75" i="1"/>
  <c r="D75" i="1"/>
  <c r="C76" i="1"/>
  <c r="D76" i="1"/>
  <c r="C77" i="1"/>
  <c r="D77" i="1"/>
  <c r="C81" i="1"/>
  <c r="D81" i="1"/>
  <c r="C82" i="1"/>
  <c r="D82" i="1"/>
  <c r="C83" i="1"/>
  <c r="D83" i="1"/>
  <c r="C84" i="1"/>
  <c r="D84" i="1"/>
  <c r="C85" i="1"/>
  <c r="D85" i="1"/>
  <c r="C86" i="1"/>
  <c r="D86" i="1"/>
  <c r="C90" i="1"/>
  <c r="D90" i="1"/>
  <c r="C91" i="1"/>
  <c r="D91" i="1"/>
  <c r="C92" i="1"/>
  <c r="D92" i="1"/>
  <c r="C93" i="1"/>
  <c r="D93" i="1"/>
  <c r="C94" i="1"/>
  <c r="D94" i="1"/>
  <c r="C95" i="1"/>
  <c r="D95" i="1"/>
  <c r="C97" i="1"/>
  <c r="D97" i="1"/>
  <c r="B85" i="1"/>
  <c r="B84" i="1"/>
  <c r="B83" i="1"/>
  <c r="B82" i="1"/>
  <c r="B81" i="1"/>
  <c r="B76" i="1"/>
  <c r="B75" i="1"/>
  <c r="B74" i="1"/>
  <c r="B73" i="1"/>
  <c r="B72" i="1"/>
  <c r="B77" i="1" s="1"/>
  <c r="B67" i="1"/>
  <c r="B94" i="1" s="1"/>
  <c r="B66" i="1"/>
  <c r="B93" i="1" s="1"/>
  <c r="B65" i="1"/>
  <c r="B92" i="1" s="1"/>
  <c r="B64" i="1"/>
  <c r="B91" i="1" s="1"/>
  <c r="B63" i="1"/>
  <c r="B90" i="1" s="1"/>
  <c r="B56" i="1"/>
  <c r="B55" i="1"/>
  <c r="B54" i="1"/>
  <c r="B53" i="1"/>
  <c r="B57" i="1"/>
  <c r="B86" i="1" l="1"/>
  <c r="B68" i="1"/>
  <c r="B95" i="1" l="1"/>
  <c r="B97" i="1" s="1"/>
</calcChain>
</file>

<file path=xl/sharedStrings.xml><?xml version="1.0" encoding="utf-8"?>
<sst xmlns="http://schemas.openxmlformats.org/spreadsheetml/2006/main" count="97" uniqueCount="56">
  <si>
    <t>July 1-September 30</t>
  </si>
  <si>
    <t>October 1-December 31</t>
  </si>
  <si>
    <t>January 1-March 31</t>
  </si>
  <si>
    <t>Approved</t>
  </si>
  <si>
    <t>Denied</t>
  </si>
  <si>
    <t>Incomplete</t>
  </si>
  <si>
    <t>Total Submitted Applications</t>
  </si>
  <si>
    <t>Initial Status Updates &lt;= 30 Days</t>
  </si>
  <si>
    <t>Initial Status Updates &lt;= 30 Days, as Percent of Total</t>
  </si>
  <si>
    <t>Initial Status Updates Made in &gt;30 and &lt;= 60 Days</t>
  </si>
  <si>
    <t>Initial Status Updates Made in &gt;30 and &lt;= 60 Days, as Percent of Total</t>
  </si>
  <si>
    <t>Initial Status Updates Made in &gt;60 and &lt;= 90 Days</t>
  </si>
  <si>
    <t>Initial Status Updates Made in &gt;60 and &lt;= 90 Days, as Percent of Total</t>
  </si>
  <si>
    <t>Initial Status Updates Made in &gt;90 and &lt;= 120 Days</t>
  </si>
  <si>
    <t>Initial Status Updates Made in &gt;90 and &lt;= 120 Days, as Percent of Total</t>
  </si>
  <si>
    <t>Initial Status Updates Made in &gt;120 Days</t>
  </si>
  <si>
    <t>Initial Status Updates Made in &gt;120 Days, as Percent of Total</t>
  </si>
  <si>
    <t>Initial Status Update</t>
  </si>
  <si>
    <t>Application Status Updates Summary</t>
  </si>
  <si>
    <t>For applications submitted</t>
  </si>
  <si>
    <t>This percent had an initial Status Update within 30 days:</t>
  </si>
  <si>
    <t>This percent had an initial Status Update in 31-60 days:</t>
  </si>
  <si>
    <t>This percent had an initial Status Update in 61-90 days:</t>
  </si>
  <si>
    <t>This percent had an initial Status Update in 91-120 days:</t>
  </si>
  <si>
    <t>This percent had an initial Status Update in 121+ days:</t>
  </si>
  <si>
    <t>Status Updates Summary - Approvals</t>
  </si>
  <si>
    <t>This many were approved within 30 days:</t>
  </si>
  <si>
    <t>This many were approved in 31-60 days:</t>
  </si>
  <si>
    <t>This many were approved in 61-90 days:</t>
  </si>
  <si>
    <t>This many were approved in 91-120 days:</t>
  </si>
  <si>
    <t>This many were approved in 121+ days:</t>
  </si>
  <si>
    <t>This many have been approved, in total:</t>
  </si>
  <si>
    <t>Status Updates Summary - Denials</t>
  </si>
  <si>
    <t>This many were denied within 30 days:</t>
  </si>
  <si>
    <t>This many were denied in 31-60 days:</t>
  </si>
  <si>
    <t>This many were denied in 61-90 days:</t>
  </si>
  <si>
    <t>This many were denied in 91-120 days:</t>
  </si>
  <si>
    <t>This many were denied in 121+ days:</t>
  </si>
  <si>
    <t>This many have been denied, in total:</t>
  </si>
  <si>
    <t>Status Updates Summary - Incompletes</t>
  </si>
  <si>
    <t>This many were determined to be incomplete within 30 days:</t>
  </si>
  <si>
    <t>This many were determined to be incomplete in 31-60 days:</t>
  </si>
  <si>
    <t>This many were determined to be incomplete in 61-90 days:</t>
  </si>
  <si>
    <t>This many were determined to be incomplete in 91-120 days:</t>
  </si>
  <si>
    <t>This many were determined to be incomplete in 121+ days:</t>
  </si>
  <si>
    <t>This many have been determined to be incomplete, in total:</t>
  </si>
  <si>
    <t>Status Updates Summary - All Status Updates</t>
  </si>
  <si>
    <t>This many had initial status updates within 30 days:</t>
  </si>
  <si>
    <t>This many had initial status updates in 31-60 days:</t>
  </si>
  <si>
    <t>This many had initial status updates in 61-90 days:</t>
  </si>
  <si>
    <t>This many had initial status updates in 91-120 days:</t>
  </si>
  <si>
    <t>This many had initial status updates in 121+ days:</t>
  </si>
  <si>
    <t>This many have had an initial Status Update, in total:</t>
  </si>
  <si>
    <t>This percent have yet to be decided as of this report (4/4/18):</t>
  </si>
  <si>
    <t>This many remain In Progress, as of 4/4/18:</t>
  </si>
  <si>
    <t>Performance Measures Report (April 4, 2018)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</si>
</sst>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-;\-* #,##0.00_-;_-* &quot;-&quot;??_-;_-@_-"/>
    <numFmt numFmtId="165" formatCode="_-* #,##0_-;\-* #,##0_-;_-* &quot;-&quot;??_-;_-@_-"/>
  </numFmts>
  <fonts count="10" x14ac:knownFonts="1">
    <font>
      <sz val="11"/>
      <name val="Calibri"/>
    </font>
    <font>
      <b/>
      <sz val="11"/>
      <name val="Calibri"/>
      <family val="2"/>
    </font>
    <font>
      <sz val="11"/>
      <color rgb="FF305496"/>
      <name val="Calibri"/>
      <family val="2"/>
    </font>
    <font>
      <b/>
      <sz val="11"/>
      <color rgb="FF305496"/>
      <name val="Calibri"/>
      <family val="2"/>
    </font>
    <font>
      <b/>
      <i/>
      <sz val="11"/>
      <color rgb="FF305496"/>
      <name val="Calibri"/>
      <family val="2"/>
    </font>
    <font>
      <sz val="11"/>
      <name val="Calibri"/>
    </font>
    <font>
      <sz val="11"/>
      <color theme="1"/>
      <name val="Calibri"/>
      <family val="2"/>
    </font>
    <font>
      <b/>
      <sz val="11"/>
      <color rgb="FF2F75B5"/>
      <name val="Calibri"/>
      <family val="2"/>
    </font>
    <font>
      <sz val="11"/>
      <color indexed="8"/>
      <name val="Calibri"/>
      <family val="2"/>
      <scheme val="minor"/>
    </font>
    <font>
      <sz val="14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D9E1F2"/>
      </patternFill>
    </fill>
  </fills>
  <borders count="5">
    <border>
      <left/>
      <right/>
      <top/>
      <bottom/>
      <diagonal/>
    </border>
    <border>
      <left/>
      <right/>
      <top style="thin">
        <color auto="1"/>
      </top>
      <bottom style="thin">
        <color rgb="FF305496"/>
      </bottom>
      <diagonal/>
    </border>
    <border>
      <left/>
      <right/>
      <top/>
      <bottom style="thin">
        <color rgb="FF305496"/>
      </bottom>
      <diagonal/>
    </border>
    <border>
      <left/>
      <right/>
      <top style="thin">
        <color rgb="FF305496"/>
      </top>
      <bottom/>
      <diagonal/>
    </border>
    <border>
      <left/>
      <right/>
      <top style="thin">
        <color rgb="FF5B9BD5"/>
      </top>
      <bottom/>
      <diagonal/>
    </border>
  </borders>
  <cellStyleXfs count="4">
    <xf numFmtId="0" fontId="0" fillId="0" borderId="0"/>
    <xf numFmtId="16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4" fontId="8" fillId="0" borderId="0" applyFont="0" applyFill="0" applyBorder="0" applyAlignment="0" applyProtection="0"/>
  </cellStyleXfs>
  <cellXfs count="24">
    <xf numFmtId="0" fontId="0" fillId="0" borderId="0" xfId="0" applyNumberFormat="1" applyFont="1"/>
    <xf numFmtId="0" fontId="1" fillId="0" borderId="0" xfId="0" applyNumberFormat="1" applyFont="1" applyAlignment="1">
      <alignment horizontal="left" vertical="top"/>
    </xf>
    <xf numFmtId="0" fontId="2" fillId="0" borderId="0" xfId="0" applyNumberFormat="1" applyFont="1" applyAlignment="1">
      <alignment horizontal="left" vertical="top"/>
    </xf>
    <xf numFmtId="0" fontId="3" fillId="0" borderId="1" xfId="0" applyNumberFormat="1" applyFont="1" applyBorder="1" applyAlignment="1">
      <alignment horizontal="left" vertical="top"/>
    </xf>
    <xf numFmtId="0" fontId="2" fillId="2" borderId="0" xfId="0" applyNumberFormat="1" applyFont="1" applyFill="1" applyAlignment="1">
      <alignment horizontal="left" vertical="top"/>
    </xf>
    <xf numFmtId="3" fontId="2" fillId="2" borderId="0" xfId="0" applyNumberFormat="1" applyFont="1" applyFill="1" applyAlignment="1">
      <alignment horizontal="left" vertical="top"/>
    </xf>
    <xf numFmtId="0" fontId="4" fillId="0" borderId="2" xfId="0" applyNumberFormat="1" applyFont="1" applyFill="1" applyBorder="1" applyAlignment="1">
      <alignment horizontal="left" vertical="top"/>
    </xf>
    <xf numFmtId="0" fontId="4" fillId="0" borderId="3" xfId="0" applyNumberFormat="1" applyFont="1" applyFill="1" applyBorder="1" applyAlignment="1">
      <alignment horizontal="left" vertical="top"/>
    </xf>
    <xf numFmtId="0" fontId="4" fillId="0" borderId="0" xfId="0" applyNumberFormat="1" applyFont="1" applyFill="1" applyBorder="1" applyAlignment="1">
      <alignment horizontal="left" vertical="top"/>
    </xf>
    <xf numFmtId="0" fontId="7" fillId="0" borderId="4" xfId="0" applyFont="1" applyFill="1" applyBorder="1" applyAlignment="1">
      <alignment horizontal="center"/>
    </xf>
    <xf numFmtId="0" fontId="6" fillId="0" borderId="0" xfId="0" applyFont="1" applyFill="1" applyBorder="1"/>
    <xf numFmtId="10" fontId="2" fillId="0" borderId="2" xfId="0" applyNumberFormat="1" applyFont="1" applyFill="1" applyBorder="1" applyAlignment="1">
      <alignment horizontal="left" vertical="top"/>
    </xf>
    <xf numFmtId="165" fontId="2" fillId="0" borderId="2" xfId="1" applyNumberFormat="1" applyFont="1" applyFill="1" applyBorder="1" applyAlignment="1">
      <alignment horizontal="left" vertical="top"/>
    </xf>
    <xf numFmtId="165" fontId="2" fillId="2" borderId="0" xfId="1" applyNumberFormat="1" applyFont="1" applyFill="1" applyAlignment="1">
      <alignment horizontal="left" vertical="top"/>
    </xf>
    <xf numFmtId="165" fontId="2" fillId="0" borderId="0" xfId="1" applyNumberFormat="1" applyFont="1" applyAlignment="1">
      <alignment horizontal="left" vertical="top"/>
    </xf>
    <xf numFmtId="10" fontId="2" fillId="2" borderId="0" xfId="2" applyNumberFormat="1" applyFont="1" applyFill="1" applyAlignment="1">
      <alignment horizontal="right" vertical="top"/>
    </xf>
    <xf numFmtId="10" fontId="2" fillId="0" borderId="0" xfId="2" applyNumberFormat="1" applyFont="1" applyAlignment="1">
      <alignment horizontal="right" vertical="top"/>
    </xf>
    <xf numFmtId="10" fontId="2" fillId="0" borderId="2" xfId="0" applyNumberFormat="1" applyFont="1" applyFill="1" applyBorder="1" applyAlignment="1">
      <alignment horizontal="right" vertical="top"/>
    </xf>
    <xf numFmtId="3" fontId="2" fillId="2" borderId="0" xfId="0" applyNumberFormat="1" applyFont="1" applyFill="1" applyAlignment="1">
      <alignment horizontal="right" vertical="top"/>
    </xf>
    <xf numFmtId="3" fontId="2" fillId="0" borderId="0" xfId="0" applyNumberFormat="1" applyFont="1" applyAlignment="1">
      <alignment horizontal="right" vertical="top"/>
    </xf>
    <xf numFmtId="3" fontId="4" fillId="0" borderId="3" xfId="0" applyNumberFormat="1" applyFont="1" applyFill="1" applyBorder="1" applyAlignment="1">
      <alignment horizontal="right" vertical="top"/>
    </xf>
    <xf numFmtId="3" fontId="4" fillId="0" borderId="0" xfId="0" applyNumberFormat="1" applyFont="1" applyFill="1" applyBorder="1" applyAlignment="1">
      <alignment horizontal="right" vertical="top"/>
    </xf>
    <xf numFmtId="10" fontId="4" fillId="0" borderId="2" xfId="0" applyNumberFormat="1" applyFont="1" applyFill="1" applyBorder="1" applyAlignment="1">
      <alignment horizontal="right" vertical="top"/>
    </xf>
    <xf numFmtId="0" fontId="9" fillId="0" borderId="0" xfId="0" applyNumberFormat="1" applyFont="1"/>
  </cellXfs>
  <cellStyles count="4">
    <cellStyle name="Comma" xfId="1" builtinId="3"/>
    <cellStyle name="Comma 2" xf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7"/>
  <sheetViews>
    <sheetView showGridLines="0" tabSelected="1" topLeftCell="A25" zoomScale="90" zoomScaleNormal="90" workbookViewId="0">
      <selection activeCell="E10" sqref="E10"/>
    </sheetView>
  </sheetViews>
  <sheetFormatPr defaultRowHeight="14.4" x14ac:dyDescent="0.3"/>
  <cols>
    <col min="1" max="1" width="58.6640625" customWidth="1"/>
    <col min="2" max="2" width="21.88671875" customWidth="1"/>
    <col min="3" max="3" width="25" customWidth="1"/>
    <col min="4" max="4" width="21.33203125" customWidth="1"/>
    <col min="5" max="10" width="9.5546875" customWidth="1"/>
    <col min="11" max="100" width="10.5546875" customWidth="1"/>
    <col min="101" max="1000" width="11.5546875" customWidth="1"/>
    <col min="1001" max="10000" width="12.5546875" customWidth="1"/>
    <col min="10001" max="16384" width="13.5546875" customWidth="1"/>
  </cols>
  <sheetData>
    <row r="1" spans="1:4" ht="18" x14ac:dyDescent="0.35">
      <c r="A1" s="23" t="s">
        <v>55</v>
      </c>
    </row>
    <row r="3" spans="1:4" x14ac:dyDescent="0.3">
      <c r="A3" s="1" t="s">
        <v>7</v>
      </c>
    </row>
    <row r="4" spans="1:4" x14ac:dyDescent="0.3">
      <c r="A4" s="3" t="s">
        <v>17</v>
      </c>
      <c r="B4" s="3" t="s">
        <v>0</v>
      </c>
      <c r="C4" s="3" t="s">
        <v>1</v>
      </c>
      <c r="D4" s="3" t="s">
        <v>2</v>
      </c>
    </row>
    <row r="5" spans="1:4" x14ac:dyDescent="0.3">
      <c r="A5" s="4" t="s">
        <v>3</v>
      </c>
      <c r="B5" s="18">
        <v>1271</v>
      </c>
      <c r="C5" s="18">
        <v>153</v>
      </c>
      <c r="D5" s="18">
        <v>543</v>
      </c>
    </row>
    <row r="6" spans="1:4" x14ac:dyDescent="0.3">
      <c r="A6" s="2" t="s">
        <v>4</v>
      </c>
      <c r="B6" s="19">
        <v>64</v>
      </c>
      <c r="C6" s="19">
        <v>7</v>
      </c>
      <c r="D6" s="19">
        <v>24</v>
      </c>
    </row>
    <row r="7" spans="1:4" x14ac:dyDescent="0.3">
      <c r="A7" s="4" t="s">
        <v>5</v>
      </c>
      <c r="B7" s="18">
        <v>1526</v>
      </c>
      <c r="C7" s="18">
        <v>234</v>
      </c>
      <c r="D7" s="18">
        <v>84</v>
      </c>
    </row>
    <row r="8" spans="1:4" x14ac:dyDescent="0.3">
      <c r="A8" s="7" t="s">
        <v>7</v>
      </c>
      <c r="B8" s="20">
        <v>2861</v>
      </c>
      <c r="C8" s="20">
        <v>394</v>
      </c>
      <c r="D8" s="20">
        <v>651</v>
      </c>
    </row>
    <row r="9" spans="1:4" x14ac:dyDescent="0.3">
      <c r="A9" s="8" t="s">
        <v>6</v>
      </c>
      <c r="B9" s="21">
        <v>8762</v>
      </c>
      <c r="C9" s="21">
        <v>4301</v>
      </c>
      <c r="D9" s="21">
        <v>4034</v>
      </c>
    </row>
    <row r="10" spans="1:4" x14ac:dyDescent="0.3">
      <c r="A10" s="6" t="s">
        <v>8</v>
      </c>
      <c r="B10" s="22">
        <v>0.32650000000000001</v>
      </c>
      <c r="C10" s="22">
        <v>9.1600000000000001E-2</v>
      </c>
      <c r="D10" s="22">
        <v>0.16139999999999999</v>
      </c>
    </row>
    <row r="12" spans="1:4" x14ac:dyDescent="0.3">
      <c r="A12" s="1" t="s">
        <v>9</v>
      </c>
    </row>
    <row r="13" spans="1:4" x14ac:dyDescent="0.3">
      <c r="A13" s="3" t="s">
        <v>17</v>
      </c>
      <c r="B13" s="3" t="s">
        <v>0</v>
      </c>
      <c r="C13" s="3" t="s">
        <v>1</v>
      </c>
      <c r="D13" s="3" t="s">
        <v>2</v>
      </c>
    </row>
    <row r="14" spans="1:4" x14ac:dyDescent="0.3">
      <c r="A14" s="4" t="s">
        <v>3</v>
      </c>
      <c r="B14" s="18">
        <v>474</v>
      </c>
      <c r="C14" s="18">
        <v>549</v>
      </c>
      <c r="D14" s="18">
        <v>373</v>
      </c>
    </row>
    <row r="15" spans="1:4" x14ac:dyDescent="0.3">
      <c r="A15" s="2" t="s">
        <v>4</v>
      </c>
      <c r="B15" s="19">
        <v>13</v>
      </c>
      <c r="C15" s="19">
        <v>60</v>
      </c>
      <c r="D15" s="19">
        <v>20</v>
      </c>
    </row>
    <row r="16" spans="1:4" x14ac:dyDescent="0.3">
      <c r="A16" s="4" t="s">
        <v>5</v>
      </c>
      <c r="B16" s="18">
        <v>2215</v>
      </c>
      <c r="C16" s="18">
        <v>833</v>
      </c>
      <c r="D16" s="18">
        <v>192</v>
      </c>
    </row>
    <row r="17" spans="1:4" x14ac:dyDescent="0.3">
      <c r="A17" s="7" t="s">
        <v>9</v>
      </c>
      <c r="B17" s="20">
        <v>2702</v>
      </c>
      <c r="C17" s="20">
        <v>1442</v>
      </c>
      <c r="D17" s="20">
        <v>585</v>
      </c>
    </row>
    <row r="18" spans="1:4" x14ac:dyDescent="0.3">
      <c r="A18" s="8" t="s">
        <v>6</v>
      </c>
      <c r="B18" s="21">
        <v>8762</v>
      </c>
      <c r="C18" s="21">
        <v>4301</v>
      </c>
      <c r="D18" s="21">
        <v>4034</v>
      </c>
    </row>
    <row r="19" spans="1:4" x14ac:dyDescent="0.3">
      <c r="A19" s="6" t="s">
        <v>10</v>
      </c>
      <c r="B19" s="22">
        <v>0.30840000000000001</v>
      </c>
      <c r="C19" s="22">
        <v>0.33529999999999999</v>
      </c>
      <c r="D19" s="22">
        <v>0.14499999999999999</v>
      </c>
    </row>
    <row r="21" spans="1:4" x14ac:dyDescent="0.3">
      <c r="A21" s="1" t="s">
        <v>11</v>
      </c>
    </row>
    <row r="22" spans="1:4" x14ac:dyDescent="0.3">
      <c r="A22" s="3" t="s">
        <v>17</v>
      </c>
      <c r="B22" s="3" t="s">
        <v>0</v>
      </c>
      <c r="C22" s="3" t="s">
        <v>1</v>
      </c>
      <c r="D22" s="3" t="s">
        <v>2</v>
      </c>
    </row>
    <row r="23" spans="1:4" x14ac:dyDescent="0.3">
      <c r="A23" s="4" t="s">
        <v>3</v>
      </c>
      <c r="B23" s="18">
        <v>163</v>
      </c>
      <c r="C23" s="18">
        <v>711</v>
      </c>
      <c r="D23" s="18">
        <v>68</v>
      </c>
    </row>
    <row r="24" spans="1:4" x14ac:dyDescent="0.3">
      <c r="A24" s="2" t="s">
        <v>4</v>
      </c>
      <c r="B24" s="19">
        <v>33</v>
      </c>
      <c r="C24" s="19">
        <v>107</v>
      </c>
      <c r="D24" s="19">
        <v>5</v>
      </c>
    </row>
    <row r="25" spans="1:4" x14ac:dyDescent="0.3">
      <c r="A25" s="4" t="s">
        <v>5</v>
      </c>
      <c r="B25" s="18">
        <v>332</v>
      </c>
      <c r="C25" s="18">
        <v>664</v>
      </c>
      <c r="D25" s="18">
        <v>2</v>
      </c>
    </row>
    <row r="26" spans="1:4" x14ac:dyDescent="0.3">
      <c r="A26" s="7" t="s">
        <v>11</v>
      </c>
      <c r="B26" s="20">
        <v>528</v>
      </c>
      <c r="C26" s="20">
        <v>1482</v>
      </c>
      <c r="D26" s="20">
        <v>75</v>
      </c>
    </row>
    <row r="27" spans="1:4" x14ac:dyDescent="0.3">
      <c r="A27" s="8" t="s">
        <v>6</v>
      </c>
      <c r="B27" s="21">
        <v>8762</v>
      </c>
      <c r="C27" s="21">
        <v>4301</v>
      </c>
      <c r="D27" s="21">
        <v>4034</v>
      </c>
    </row>
    <row r="28" spans="1:4" x14ac:dyDescent="0.3">
      <c r="A28" s="6" t="s">
        <v>12</v>
      </c>
      <c r="B28" s="22">
        <v>6.0299999999999999E-2</v>
      </c>
      <c r="C28" s="22">
        <v>0.34460000000000002</v>
      </c>
      <c r="D28" s="22">
        <v>1.8599999999999998E-2</v>
      </c>
    </row>
    <row r="30" spans="1:4" x14ac:dyDescent="0.3">
      <c r="A30" s="1" t="s">
        <v>13</v>
      </c>
    </row>
    <row r="31" spans="1:4" x14ac:dyDescent="0.3">
      <c r="A31" s="3" t="s">
        <v>17</v>
      </c>
      <c r="B31" s="3" t="s">
        <v>0</v>
      </c>
      <c r="C31" s="3" t="s">
        <v>1</v>
      </c>
      <c r="D31" s="3" t="s">
        <v>2</v>
      </c>
    </row>
    <row r="32" spans="1:4" x14ac:dyDescent="0.3">
      <c r="A32" s="4" t="s">
        <v>3</v>
      </c>
      <c r="B32" s="5">
        <v>418</v>
      </c>
      <c r="C32" s="5">
        <v>325</v>
      </c>
      <c r="D32" s="5">
        <v>1</v>
      </c>
    </row>
    <row r="33" spans="1:4" x14ac:dyDescent="0.3">
      <c r="A33" s="2" t="s">
        <v>4</v>
      </c>
      <c r="B33" s="19">
        <v>45</v>
      </c>
      <c r="C33" s="19">
        <v>94</v>
      </c>
      <c r="D33" s="19">
        <v>0</v>
      </c>
    </row>
    <row r="34" spans="1:4" x14ac:dyDescent="0.3">
      <c r="A34" s="4" t="s">
        <v>5</v>
      </c>
      <c r="B34" s="18">
        <v>149</v>
      </c>
      <c r="C34" s="18">
        <v>151</v>
      </c>
      <c r="D34" s="18">
        <v>0</v>
      </c>
    </row>
    <row r="35" spans="1:4" x14ac:dyDescent="0.3">
      <c r="A35" s="7" t="s">
        <v>13</v>
      </c>
      <c r="B35" s="20">
        <v>612</v>
      </c>
      <c r="C35" s="20">
        <v>570</v>
      </c>
      <c r="D35" s="20">
        <v>1</v>
      </c>
    </row>
    <row r="36" spans="1:4" x14ac:dyDescent="0.3">
      <c r="A36" s="8" t="s">
        <v>6</v>
      </c>
      <c r="B36" s="21">
        <v>8762</v>
      </c>
      <c r="C36" s="21">
        <v>4301</v>
      </c>
      <c r="D36" s="21">
        <v>4034</v>
      </c>
    </row>
    <row r="37" spans="1:4" x14ac:dyDescent="0.3">
      <c r="A37" s="6" t="s">
        <v>14</v>
      </c>
      <c r="B37" s="22">
        <v>6.9800000000000001E-2</v>
      </c>
      <c r="C37" s="22">
        <v>0.13250000000000001</v>
      </c>
      <c r="D37" s="22">
        <v>2.0000000000000001E-4</v>
      </c>
    </row>
    <row r="39" spans="1:4" x14ac:dyDescent="0.3">
      <c r="A39" s="1" t="s">
        <v>15</v>
      </c>
    </row>
    <row r="40" spans="1:4" x14ac:dyDescent="0.3">
      <c r="A40" s="3" t="s">
        <v>17</v>
      </c>
      <c r="B40" s="3" t="s">
        <v>0</v>
      </c>
      <c r="C40" s="3" t="s">
        <v>1</v>
      </c>
      <c r="D40" s="3" t="s">
        <v>2</v>
      </c>
    </row>
    <row r="41" spans="1:4" x14ac:dyDescent="0.3">
      <c r="A41" s="4" t="s">
        <v>3</v>
      </c>
      <c r="B41" s="18">
        <v>1393</v>
      </c>
      <c r="C41" s="18">
        <v>30</v>
      </c>
      <c r="D41" s="18">
        <v>0</v>
      </c>
    </row>
    <row r="42" spans="1:4" x14ac:dyDescent="0.3">
      <c r="A42" s="2" t="s">
        <v>4</v>
      </c>
      <c r="B42" s="19">
        <v>217</v>
      </c>
      <c r="C42" s="19">
        <v>9</v>
      </c>
      <c r="D42" s="19">
        <v>0</v>
      </c>
    </row>
    <row r="43" spans="1:4" x14ac:dyDescent="0.3">
      <c r="A43" s="4" t="s">
        <v>5</v>
      </c>
      <c r="B43" s="18">
        <v>436</v>
      </c>
      <c r="C43" s="18">
        <v>4</v>
      </c>
      <c r="D43" s="18">
        <v>0</v>
      </c>
    </row>
    <row r="44" spans="1:4" x14ac:dyDescent="0.3">
      <c r="A44" s="7" t="s">
        <v>15</v>
      </c>
      <c r="B44" s="20">
        <v>2046</v>
      </c>
      <c r="C44" s="20">
        <v>43</v>
      </c>
      <c r="D44" s="20">
        <v>0</v>
      </c>
    </row>
    <row r="45" spans="1:4" x14ac:dyDescent="0.3">
      <c r="A45" s="8" t="s">
        <v>6</v>
      </c>
      <c r="B45" s="21">
        <v>8762</v>
      </c>
      <c r="C45" s="21">
        <v>4301</v>
      </c>
      <c r="D45" s="21">
        <v>4034</v>
      </c>
    </row>
    <row r="46" spans="1:4" x14ac:dyDescent="0.3">
      <c r="A46" s="6" t="s">
        <v>16</v>
      </c>
      <c r="B46" s="22">
        <v>0.23350000000000001</v>
      </c>
      <c r="C46" s="22">
        <v>0.01</v>
      </c>
      <c r="D46" s="22">
        <v>0</v>
      </c>
    </row>
    <row r="50" spans="1:4" x14ac:dyDescent="0.3">
      <c r="A50" s="1" t="s">
        <v>18</v>
      </c>
    </row>
    <row r="51" spans="1:4" x14ac:dyDescent="0.3">
      <c r="A51" s="3" t="s">
        <v>19</v>
      </c>
      <c r="B51" s="3" t="str">
        <f>B4</f>
        <v>July 1-September 30</v>
      </c>
      <c r="C51" s="3" t="str">
        <f t="shared" ref="C51:D51" si="0">C4</f>
        <v>October 1-December 31</v>
      </c>
      <c r="D51" s="3" t="str">
        <f t="shared" si="0"/>
        <v>January 1-March 31</v>
      </c>
    </row>
    <row r="52" spans="1:4" x14ac:dyDescent="0.3">
      <c r="A52" s="4" t="s">
        <v>20</v>
      </c>
      <c r="B52" s="15">
        <f>B10</f>
        <v>0.32650000000000001</v>
      </c>
      <c r="C52" s="15">
        <f t="shared" ref="C52:D52" si="1">C10</f>
        <v>9.1600000000000001E-2</v>
      </c>
      <c r="D52" s="15">
        <f t="shared" si="1"/>
        <v>0.16139999999999999</v>
      </c>
    </row>
    <row r="53" spans="1:4" x14ac:dyDescent="0.3">
      <c r="A53" s="2" t="s">
        <v>21</v>
      </c>
      <c r="B53" s="16">
        <f>B19</f>
        <v>0.30840000000000001</v>
      </c>
      <c r="C53" s="16">
        <f t="shared" ref="C53:D53" si="2">C19</f>
        <v>0.33529999999999999</v>
      </c>
      <c r="D53" s="16">
        <f t="shared" si="2"/>
        <v>0.14499999999999999</v>
      </c>
    </row>
    <row r="54" spans="1:4" x14ac:dyDescent="0.3">
      <c r="A54" s="4" t="s">
        <v>22</v>
      </c>
      <c r="B54" s="15">
        <f>B28</f>
        <v>6.0299999999999999E-2</v>
      </c>
      <c r="C54" s="15">
        <f t="shared" ref="C54:D54" si="3">C28</f>
        <v>0.34460000000000002</v>
      </c>
      <c r="D54" s="15">
        <f t="shared" si="3"/>
        <v>1.8599999999999998E-2</v>
      </c>
    </row>
    <row r="55" spans="1:4" x14ac:dyDescent="0.3">
      <c r="A55" s="2" t="s">
        <v>23</v>
      </c>
      <c r="B55" s="16">
        <f>B37</f>
        <v>6.9800000000000001E-2</v>
      </c>
      <c r="C55" s="16">
        <f t="shared" ref="C55:D55" si="4">C37</f>
        <v>0.13250000000000001</v>
      </c>
      <c r="D55" s="16">
        <f t="shared" si="4"/>
        <v>2.0000000000000001E-4</v>
      </c>
    </row>
    <row r="56" spans="1:4" x14ac:dyDescent="0.3">
      <c r="A56" s="4" t="s">
        <v>24</v>
      </c>
      <c r="B56" s="15">
        <f>B46</f>
        <v>0.23350000000000001</v>
      </c>
      <c r="C56" s="15">
        <f t="shared" ref="C56:D56" si="5">C46</f>
        <v>0.01</v>
      </c>
      <c r="D56" s="15">
        <f t="shared" si="5"/>
        <v>0</v>
      </c>
    </row>
    <row r="57" spans="1:4" x14ac:dyDescent="0.3">
      <c r="A57" s="11" t="s">
        <v>53</v>
      </c>
      <c r="B57" s="17">
        <f>1-SUM(B52:B56)</f>
        <v>1.4999999999999458E-3</v>
      </c>
      <c r="C57" s="17">
        <f t="shared" ref="C57:D57" si="6">1-SUM(C52:C56)</f>
        <v>8.5999999999999854E-2</v>
      </c>
      <c r="D57" s="17">
        <f t="shared" si="6"/>
        <v>0.67480000000000007</v>
      </c>
    </row>
    <row r="58" spans="1:4" x14ac:dyDescent="0.3">
      <c r="A58" s="9"/>
      <c r="B58" s="9"/>
      <c r="C58" s="9"/>
      <c r="D58" s="9"/>
    </row>
    <row r="59" spans="1:4" x14ac:dyDescent="0.3">
      <c r="A59" s="10"/>
      <c r="B59" s="10"/>
      <c r="C59" s="10"/>
      <c r="D59" s="10"/>
    </row>
    <row r="60" spans="1:4" x14ac:dyDescent="0.3">
      <c r="A60" s="10"/>
      <c r="B60" s="10"/>
      <c r="C60" s="10"/>
      <c r="D60" s="10"/>
    </row>
    <row r="61" spans="1:4" x14ac:dyDescent="0.3">
      <c r="A61" s="1" t="s">
        <v>25</v>
      </c>
    </row>
    <row r="62" spans="1:4" x14ac:dyDescent="0.3">
      <c r="A62" s="3" t="s">
        <v>19</v>
      </c>
      <c r="B62" s="3" t="str">
        <f>B51</f>
        <v>July 1-September 30</v>
      </c>
      <c r="C62" s="3" t="str">
        <f t="shared" ref="C62:D62" si="7">C51</f>
        <v>October 1-December 31</v>
      </c>
      <c r="D62" s="3" t="str">
        <f t="shared" si="7"/>
        <v>January 1-March 31</v>
      </c>
    </row>
    <row r="63" spans="1:4" x14ac:dyDescent="0.3">
      <c r="A63" s="4" t="s">
        <v>26</v>
      </c>
      <c r="B63" s="13">
        <f>B5</f>
        <v>1271</v>
      </c>
      <c r="C63" s="13">
        <f t="shared" ref="C63:D63" si="8">C5</f>
        <v>153</v>
      </c>
      <c r="D63" s="13">
        <f t="shared" si="8"/>
        <v>543</v>
      </c>
    </row>
    <row r="64" spans="1:4" x14ac:dyDescent="0.3">
      <c r="A64" s="2" t="s">
        <v>27</v>
      </c>
      <c r="B64" s="14">
        <f>B14</f>
        <v>474</v>
      </c>
      <c r="C64" s="14">
        <f t="shared" ref="C64:D64" si="9">C14</f>
        <v>549</v>
      </c>
      <c r="D64" s="14">
        <f t="shared" si="9"/>
        <v>373</v>
      </c>
    </row>
    <row r="65" spans="1:4" x14ac:dyDescent="0.3">
      <c r="A65" s="4" t="s">
        <v>28</v>
      </c>
      <c r="B65" s="13">
        <f>B23</f>
        <v>163</v>
      </c>
      <c r="C65" s="13">
        <f t="shared" ref="C65:D65" si="10">C23</f>
        <v>711</v>
      </c>
      <c r="D65" s="13">
        <f t="shared" si="10"/>
        <v>68</v>
      </c>
    </row>
    <row r="66" spans="1:4" x14ac:dyDescent="0.3">
      <c r="A66" s="2" t="s">
        <v>29</v>
      </c>
      <c r="B66" s="14">
        <f>B32</f>
        <v>418</v>
      </c>
      <c r="C66" s="14">
        <f t="shared" ref="C66:D66" si="11">C32</f>
        <v>325</v>
      </c>
      <c r="D66" s="14">
        <f t="shared" si="11"/>
        <v>1</v>
      </c>
    </row>
    <row r="67" spans="1:4" x14ac:dyDescent="0.3">
      <c r="A67" s="4" t="s">
        <v>30</v>
      </c>
      <c r="B67" s="13">
        <f>B41</f>
        <v>1393</v>
      </c>
      <c r="C67" s="13">
        <f t="shared" ref="C67:D67" si="12">C41</f>
        <v>30</v>
      </c>
      <c r="D67" s="13">
        <f t="shared" si="12"/>
        <v>0</v>
      </c>
    </row>
    <row r="68" spans="1:4" x14ac:dyDescent="0.3">
      <c r="A68" s="11" t="s">
        <v>31</v>
      </c>
      <c r="B68" s="12">
        <f>SUM(B63:B67)</f>
        <v>3719</v>
      </c>
      <c r="C68" s="12">
        <f t="shared" ref="C68:D68" si="13">SUM(C63:C67)</f>
        <v>1768</v>
      </c>
      <c r="D68" s="12">
        <f t="shared" si="13"/>
        <v>985</v>
      </c>
    </row>
    <row r="69" spans="1:4" x14ac:dyDescent="0.3">
      <c r="A69" s="9"/>
      <c r="B69" s="9"/>
      <c r="C69" s="9"/>
      <c r="D69" s="9"/>
    </row>
    <row r="70" spans="1:4" x14ac:dyDescent="0.3">
      <c r="A70" s="1" t="s">
        <v>32</v>
      </c>
    </row>
    <row r="71" spans="1:4" x14ac:dyDescent="0.3">
      <c r="A71" s="3" t="s">
        <v>19</v>
      </c>
      <c r="B71" s="3" t="str">
        <f>B51</f>
        <v>July 1-September 30</v>
      </c>
      <c r="C71" s="3" t="str">
        <f t="shared" ref="C71:D71" si="14">C51</f>
        <v>October 1-December 31</v>
      </c>
      <c r="D71" s="3" t="str">
        <f t="shared" si="14"/>
        <v>January 1-March 31</v>
      </c>
    </row>
    <row r="72" spans="1:4" x14ac:dyDescent="0.3">
      <c r="A72" s="4" t="s">
        <v>33</v>
      </c>
      <c r="B72" s="13">
        <f>B6</f>
        <v>64</v>
      </c>
      <c r="C72" s="13">
        <f t="shared" ref="C72:D72" si="15">C6</f>
        <v>7</v>
      </c>
      <c r="D72" s="13">
        <f t="shared" si="15"/>
        <v>24</v>
      </c>
    </row>
    <row r="73" spans="1:4" x14ac:dyDescent="0.3">
      <c r="A73" s="2" t="s">
        <v>34</v>
      </c>
      <c r="B73" s="14">
        <f>B15</f>
        <v>13</v>
      </c>
      <c r="C73" s="14">
        <f t="shared" ref="C73:D73" si="16">C15</f>
        <v>60</v>
      </c>
      <c r="D73" s="14">
        <f t="shared" si="16"/>
        <v>20</v>
      </c>
    </row>
    <row r="74" spans="1:4" x14ac:dyDescent="0.3">
      <c r="A74" s="4" t="s">
        <v>35</v>
      </c>
      <c r="B74" s="13">
        <f>B24</f>
        <v>33</v>
      </c>
      <c r="C74" s="13">
        <f t="shared" ref="C74:D74" si="17">C24</f>
        <v>107</v>
      </c>
      <c r="D74" s="13">
        <f t="shared" si="17"/>
        <v>5</v>
      </c>
    </row>
    <row r="75" spans="1:4" x14ac:dyDescent="0.3">
      <c r="A75" s="2" t="s">
        <v>36</v>
      </c>
      <c r="B75" s="14">
        <f>B33</f>
        <v>45</v>
      </c>
      <c r="C75" s="14">
        <f t="shared" ref="C75:D75" si="18">C33</f>
        <v>94</v>
      </c>
      <c r="D75" s="14">
        <f t="shared" si="18"/>
        <v>0</v>
      </c>
    </row>
    <row r="76" spans="1:4" x14ac:dyDescent="0.3">
      <c r="A76" s="4" t="s">
        <v>37</v>
      </c>
      <c r="B76" s="13">
        <f>B42</f>
        <v>217</v>
      </c>
      <c r="C76" s="13">
        <f t="shared" ref="C76:D76" si="19">C42</f>
        <v>9</v>
      </c>
      <c r="D76" s="13">
        <f t="shared" si="19"/>
        <v>0</v>
      </c>
    </row>
    <row r="77" spans="1:4" x14ac:dyDescent="0.3">
      <c r="A77" s="11" t="s">
        <v>38</v>
      </c>
      <c r="B77" s="12">
        <f>SUM(B72:B76)</f>
        <v>372</v>
      </c>
      <c r="C77" s="12">
        <f t="shared" ref="C77:D77" si="20">SUM(C72:C76)</f>
        <v>277</v>
      </c>
      <c r="D77" s="12">
        <f t="shared" si="20"/>
        <v>49</v>
      </c>
    </row>
    <row r="78" spans="1:4" x14ac:dyDescent="0.3">
      <c r="A78" s="9"/>
      <c r="B78" s="9"/>
      <c r="C78" s="9"/>
      <c r="D78" s="9"/>
    </row>
    <row r="79" spans="1:4" x14ac:dyDescent="0.3">
      <c r="A79" s="1" t="s">
        <v>39</v>
      </c>
    </row>
    <row r="80" spans="1:4" x14ac:dyDescent="0.3">
      <c r="A80" s="3" t="s">
        <v>19</v>
      </c>
      <c r="B80" s="3" t="str">
        <f>B51</f>
        <v>July 1-September 30</v>
      </c>
      <c r="C80" s="3" t="str">
        <f t="shared" ref="C80:D80" si="21">C51</f>
        <v>October 1-December 31</v>
      </c>
      <c r="D80" s="3" t="str">
        <f t="shared" si="21"/>
        <v>January 1-March 31</v>
      </c>
    </row>
    <row r="81" spans="1:4" x14ac:dyDescent="0.3">
      <c r="A81" s="4" t="s">
        <v>40</v>
      </c>
      <c r="B81" s="13">
        <f>B7</f>
        <v>1526</v>
      </c>
      <c r="C81" s="13">
        <f t="shared" ref="C81:D81" si="22">C7</f>
        <v>234</v>
      </c>
      <c r="D81" s="13">
        <f t="shared" si="22"/>
        <v>84</v>
      </c>
    </row>
    <row r="82" spans="1:4" x14ac:dyDescent="0.3">
      <c r="A82" s="2" t="s">
        <v>41</v>
      </c>
      <c r="B82" s="14">
        <f>B16</f>
        <v>2215</v>
      </c>
      <c r="C82" s="14">
        <f t="shared" ref="C82:D82" si="23">C16</f>
        <v>833</v>
      </c>
      <c r="D82" s="14">
        <f t="shared" si="23"/>
        <v>192</v>
      </c>
    </row>
    <row r="83" spans="1:4" x14ac:dyDescent="0.3">
      <c r="A83" s="4" t="s">
        <v>42</v>
      </c>
      <c r="B83" s="13">
        <f>B25</f>
        <v>332</v>
      </c>
      <c r="C83" s="13">
        <f t="shared" ref="C83:D83" si="24">C25</f>
        <v>664</v>
      </c>
      <c r="D83" s="13">
        <f t="shared" si="24"/>
        <v>2</v>
      </c>
    </row>
    <row r="84" spans="1:4" x14ac:dyDescent="0.3">
      <c r="A84" s="2" t="s">
        <v>43</v>
      </c>
      <c r="B84" s="14">
        <f>B34</f>
        <v>149</v>
      </c>
      <c r="C84" s="14">
        <f t="shared" ref="C84:D84" si="25">C34</f>
        <v>151</v>
      </c>
      <c r="D84" s="14">
        <f t="shared" si="25"/>
        <v>0</v>
      </c>
    </row>
    <row r="85" spans="1:4" x14ac:dyDescent="0.3">
      <c r="A85" s="4" t="s">
        <v>44</v>
      </c>
      <c r="B85" s="13">
        <f>B43</f>
        <v>436</v>
      </c>
      <c r="C85" s="13">
        <f t="shared" ref="C85:D85" si="26">C43</f>
        <v>4</v>
      </c>
      <c r="D85" s="13">
        <f t="shared" si="26"/>
        <v>0</v>
      </c>
    </row>
    <row r="86" spans="1:4" x14ac:dyDescent="0.3">
      <c r="A86" s="11" t="s">
        <v>45</v>
      </c>
      <c r="B86" s="12">
        <f>SUM(B81:B85)</f>
        <v>4658</v>
      </c>
      <c r="C86" s="12">
        <f t="shared" ref="C86:D86" si="27">SUM(C81:C85)</f>
        <v>1886</v>
      </c>
      <c r="D86" s="12">
        <f t="shared" si="27"/>
        <v>278</v>
      </c>
    </row>
    <row r="87" spans="1:4" x14ac:dyDescent="0.3">
      <c r="A87" s="9"/>
      <c r="B87" s="9"/>
      <c r="C87" s="9"/>
      <c r="D87" s="9"/>
    </row>
    <row r="88" spans="1:4" x14ac:dyDescent="0.3">
      <c r="A88" s="1" t="s">
        <v>46</v>
      </c>
    </row>
    <row r="89" spans="1:4" x14ac:dyDescent="0.3">
      <c r="A89" s="3" t="s">
        <v>19</v>
      </c>
      <c r="B89" s="3" t="str">
        <f>B51</f>
        <v>July 1-September 30</v>
      </c>
      <c r="C89" s="3" t="str">
        <f t="shared" ref="C89:D89" si="28">C51</f>
        <v>October 1-December 31</v>
      </c>
      <c r="D89" s="3" t="str">
        <f t="shared" si="28"/>
        <v>January 1-March 31</v>
      </c>
    </row>
    <row r="90" spans="1:4" x14ac:dyDescent="0.3">
      <c r="A90" s="4" t="s">
        <v>47</v>
      </c>
      <c r="B90" s="13">
        <f>B63+B72+B81</f>
        <v>2861</v>
      </c>
      <c r="C90" s="13">
        <f t="shared" ref="C90:D90" si="29">C63+C72+C81</f>
        <v>394</v>
      </c>
      <c r="D90" s="13">
        <f t="shared" si="29"/>
        <v>651</v>
      </c>
    </row>
    <row r="91" spans="1:4" x14ac:dyDescent="0.3">
      <c r="A91" s="2" t="s">
        <v>48</v>
      </c>
      <c r="B91" s="14">
        <f t="shared" ref="B91:B95" si="30">B64+B73+B82</f>
        <v>2702</v>
      </c>
      <c r="C91" s="14">
        <f t="shared" ref="C91:D91" si="31">C64+C73+C82</f>
        <v>1442</v>
      </c>
      <c r="D91" s="14">
        <f t="shared" si="31"/>
        <v>585</v>
      </c>
    </row>
    <row r="92" spans="1:4" x14ac:dyDescent="0.3">
      <c r="A92" s="4" t="s">
        <v>49</v>
      </c>
      <c r="B92" s="13">
        <f t="shared" si="30"/>
        <v>528</v>
      </c>
      <c r="C92" s="13">
        <f t="shared" ref="C92:D92" si="32">C65+C74+C83</f>
        <v>1482</v>
      </c>
      <c r="D92" s="13">
        <f t="shared" si="32"/>
        <v>75</v>
      </c>
    </row>
    <row r="93" spans="1:4" x14ac:dyDescent="0.3">
      <c r="A93" s="2" t="s">
        <v>50</v>
      </c>
      <c r="B93" s="14">
        <f t="shared" si="30"/>
        <v>612</v>
      </c>
      <c r="C93" s="14">
        <f t="shared" ref="C93:D93" si="33">C66+C75+C84</f>
        <v>570</v>
      </c>
      <c r="D93" s="14">
        <f t="shared" si="33"/>
        <v>1</v>
      </c>
    </row>
    <row r="94" spans="1:4" x14ac:dyDescent="0.3">
      <c r="A94" s="4" t="s">
        <v>51</v>
      </c>
      <c r="B94" s="13">
        <f t="shared" si="30"/>
        <v>2046</v>
      </c>
      <c r="C94" s="13">
        <f t="shared" ref="C94:D94" si="34">C67+C76+C85</f>
        <v>43</v>
      </c>
      <c r="D94" s="13">
        <f t="shared" si="34"/>
        <v>0</v>
      </c>
    </row>
    <row r="95" spans="1:4" x14ac:dyDescent="0.3">
      <c r="A95" s="11" t="s">
        <v>52</v>
      </c>
      <c r="B95" s="12">
        <f t="shared" si="30"/>
        <v>8749</v>
      </c>
      <c r="C95" s="12">
        <f t="shared" ref="C95:D95" si="35">C68+C77+C86</f>
        <v>3931</v>
      </c>
      <c r="D95" s="12">
        <f t="shared" si="35"/>
        <v>1312</v>
      </c>
    </row>
    <row r="96" spans="1:4" x14ac:dyDescent="0.3">
      <c r="A96" s="9"/>
      <c r="B96" s="9"/>
      <c r="C96" s="9"/>
      <c r="D96" s="9"/>
    </row>
    <row r="97" spans="1:4" x14ac:dyDescent="0.3">
      <c r="A97" s="4" t="s">
        <v>54</v>
      </c>
      <c r="B97" s="18">
        <f>B45-B95</f>
        <v>13</v>
      </c>
      <c r="C97" s="18">
        <f>C45-C95</f>
        <v>370</v>
      </c>
      <c r="D97" s="18">
        <f>D45-D95</f>
        <v>2722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Status Updates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Report-Time-To-Initial-Decisions</dc:title>
  <dc:creator>marcellawigg</dc:creator>
  <cp:lastModifiedBy>Cody Williams</cp:lastModifiedBy>
  <dcterms:created xsi:type="dcterms:W3CDTF">2018-04-04T17:13:15Z</dcterms:created>
  <dcterms:modified xsi:type="dcterms:W3CDTF">2018-04-04T20:09:11Z</dcterms:modified>
</cp:coreProperties>
</file>